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RSONAL\Downloads\"/>
    </mc:Choice>
  </mc:AlternateContent>
  <workbookProtection workbookAlgorithmName="SHA-512" workbookHashValue="9+71nMEZFjIpgntqzfcyX9jAXFCKaEdqughdka6PSutdKx0pwTtnDhvJ9piLhx1IduuLMMa/DEGBGbk8XAGvSw==" workbookSaltValue="qby8cEPTCo1QwAzqeoURGA==" workbookSpinCount="100000" lockStructure="1"/>
  <bookViews>
    <workbookView xWindow="0" yWindow="0" windowWidth="28800" windowHeight="11730" firstSheet="1" activeTab="7"/>
  </bookViews>
  <sheets>
    <sheet name="GENERALIDADES" sheetId="1" r:id="rId1"/>
    <sheet name="FIXTURE" sheetId="2" r:id="rId2"/>
    <sheet name="PROGRAMACIÓN" sheetId="3" r:id="rId3"/>
    <sheet name="PUNTOS CADETES" sheetId="4" r:id="rId4"/>
    <sheet name="GOLEADOR" sheetId="5" r:id="rId5"/>
    <sheet name="VALLA" sheetId="6" r:id="rId6"/>
    <sheet name="CUADRO DE HONOR" sheetId="7" r:id="rId7"/>
    <sheet name="PONDERADO PARA RANKING" sheetId="8" r:id="rId8"/>
  </sheets>
  <calcPr calcId="162913"/>
  <extLst>
    <ext uri="GoogleSheetsCustomDataVersion2">
      <go:sheetsCustomData xmlns:go="http://customooxmlschemas.google.com/" r:id="rId12" roundtripDataChecksum="JEPGoFBz8Vf1S8OOLOgPG73GpE/CkDwI6ICTl2iGOXY="/>
    </ext>
  </extLst>
</workbook>
</file>

<file path=xl/calcChain.xml><?xml version="1.0" encoding="utf-8"?>
<calcChain xmlns="http://schemas.openxmlformats.org/spreadsheetml/2006/main">
  <c r="I11" i="8" l="1"/>
  <c r="F11" i="8"/>
  <c r="J11" i="8" s="1"/>
  <c r="L11" i="8" s="1"/>
  <c r="I10" i="8"/>
  <c r="F10" i="8"/>
  <c r="J10" i="8" s="1"/>
  <c r="L10" i="8" s="1"/>
  <c r="I9" i="8"/>
  <c r="F9" i="8"/>
  <c r="J9" i="8" s="1"/>
  <c r="L9" i="8" s="1"/>
  <c r="I8" i="8"/>
  <c r="F8" i="8"/>
  <c r="J8" i="8" s="1"/>
  <c r="L8" i="8" s="1"/>
  <c r="I7" i="8"/>
  <c r="F7" i="8"/>
  <c r="J7" i="8" s="1"/>
  <c r="L7" i="8" s="1"/>
  <c r="I6" i="8"/>
  <c r="F6" i="8"/>
  <c r="J6" i="8" s="1"/>
  <c r="L6" i="8" s="1"/>
  <c r="I5" i="8"/>
  <c r="F5" i="8"/>
  <c r="J5" i="8" s="1"/>
  <c r="L5" i="8" s="1"/>
  <c r="I4" i="8"/>
  <c r="F4" i="8"/>
  <c r="J4" i="8" s="1"/>
  <c r="L4" i="8" s="1"/>
  <c r="I12" i="6"/>
  <c r="K12" i="6" s="1"/>
  <c r="I11" i="6"/>
  <c r="K11" i="6" s="1"/>
  <c r="I10" i="6"/>
  <c r="K10" i="6" s="1"/>
  <c r="I9" i="6"/>
  <c r="K9" i="6" s="1"/>
  <c r="I8" i="6"/>
  <c r="K8" i="6" s="1"/>
  <c r="I7" i="6"/>
  <c r="K7" i="6" s="1"/>
  <c r="I6" i="6"/>
  <c r="K6" i="6" s="1"/>
  <c r="I5" i="6"/>
  <c r="K5" i="6" s="1"/>
  <c r="M35" i="5"/>
  <c r="O35" i="5" s="1"/>
  <c r="M34" i="5"/>
  <c r="O34" i="5" s="1"/>
  <c r="M33" i="5"/>
  <c r="O33" i="5" s="1"/>
  <c r="M32" i="5"/>
  <c r="O32" i="5" s="1"/>
  <c r="M31" i="5"/>
  <c r="O31" i="5" s="1"/>
  <c r="M30" i="5"/>
  <c r="O30" i="5" s="1"/>
  <c r="M29" i="5"/>
  <c r="O29" i="5" s="1"/>
  <c r="M28" i="5"/>
  <c r="O28" i="5" s="1"/>
  <c r="M27" i="5"/>
  <c r="O27" i="5" s="1"/>
  <c r="M26" i="5"/>
  <c r="O26" i="5" s="1"/>
  <c r="M25" i="5"/>
  <c r="O25" i="5" s="1"/>
  <c r="M24" i="5"/>
  <c r="O24" i="5" s="1"/>
  <c r="M23" i="5"/>
  <c r="O23" i="5" s="1"/>
  <c r="M22" i="5"/>
  <c r="O22" i="5" s="1"/>
  <c r="M21" i="5"/>
  <c r="O21" i="5" s="1"/>
  <c r="M20" i="5"/>
  <c r="O20" i="5" s="1"/>
  <c r="M19" i="5"/>
  <c r="O19" i="5" s="1"/>
  <c r="M18" i="5"/>
  <c r="O18" i="5" s="1"/>
  <c r="M17" i="5"/>
  <c r="O17" i="5" s="1"/>
  <c r="M16" i="5"/>
  <c r="O16" i="5" s="1"/>
  <c r="M15" i="5"/>
  <c r="O15" i="5" s="1"/>
  <c r="M14" i="5"/>
  <c r="O14" i="5" s="1"/>
  <c r="M13" i="5"/>
  <c r="O13" i="5" s="1"/>
  <c r="M12" i="5"/>
  <c r="O12" i="5" s="1"/>
  <c r="M11" i="5"/>
  <c r="O11" i="5" s="1"/>
  <c r="M10" i="5"/>
  <c r="O10" i="5" s="1"/>
  <c r="M9" i="5"/>
  <c r="O9" i="5" s="1"/>
  <c r="M8" i="5"/>
  <c r="O8" i="5" s="1"/>
  <c r="M7" i="5"/>
  <c r="O7" i="5" s="1"/>
  <c r="M6" i="5"/>
  <c r="O6" i="5" s="1"/>
  <c r="M5" i="5"/>
  <c r="O5" i="5" s="1"/>
  <c r="Q19" i="4"/>
  <c r="P19" i="4"/>
  <c r="O19" i="4"/>
  <c r="N19" i="4"/>
  <c r="Q17" i="4"/>
  <c r="P17" i="4"/>
  <c r="O17" i="4"/>
  <c r="N17" i="4"/>
  <c r="Q15" i="4"/>
  <c r="P15" i="4"/>
  <c r="O15" i="4"/>
  <c r="N15" i="4"/>
  <c r="Q13" i="4"/>
  <c r="P13" i="4"/>
  <c r="O13" i="4"/>
  <c r="N13" i="4"/>
  <c r="H12" i="4"/>
  <c r="F12" i="4"/>
  <c r="D12" i="4"/>
  <c r="B12" i="4"/>
  <c r="Q9" i="4"/>
  <c r="P9" i="4"/>
  <c r="O9" i="4"/>
  <c r="N9" i="4"/>
  <c r="Q7" i="4"/>
  <c r="P7" i="4"/>
  <c r="O7" i="4"/>
  <c r="N7" i="4"/>
  <c r="Q5" i="4"/>
  <c r="P5" i="4"/>
  <c r="O5" i="4"/>
  <c r="N5" i="4"/>
  <c r="Q3" i="4"/>
  <c r="P3" i="4"/>
  <c r="O3" i="4"/>
  <c r="N3" i="4"/>
  <c r="H2" i="4"/>
  <c r="F2" i="4"/>
  <c r="D2" i="4"/>
  <c r="B2" i="4"/>
  <c r="B23" i="2"/>
  <c r="K26" i="2" s="1"/>
  <c r="B16" i="2"/>
  <c r="K19" i="2" s="1"/>
  <c r="D12" i="2"/>
  <c r="B25" i="2" s="1"/>
  <c r="D11" i="2"/>
  <c r="B24" i="2" s="1"/>
  <c r="D10" i="2"/>
  <c r="D9" i="2"/>
  <c r="B22" i="2" s="1"/>
  <c r="D7" i="2"/>
  <c r="B18" i="2" s="1"/>
  <c r="D6" i="2"/>
  <c r="B17" i="2" s="1"/>
  <c r="D5" i="2"/>
  <c r="D4" i="2"/>
  <c r="B15" i="2" s="1"/>
  <c r="K16" i="2" l="1"/>
  <c r="K17" i="2"/>
  <c r="H20" i="2"/>
  <c r="K23" i="2"/>
  <c r="H27" i="2"/>
  <c r="K24" i="2"/>
  <c r="H18" i="2"/>
  <c r="K15" i="2"/>
  <c r="K20" i="2"/>
  <c r="K27" i="2"/>
  <c r="H25" i="2"/>
  <c r="K22" i="2"/>
  <c r="H15" i="2"/>
  <c r="H19" i="2"/>
  <c r="H17" i="2"/>
  <c r="H22" i="2"/>
  <c r="H24" i="2"/>
  <c r="H26" i="2"/>
  <c r="K18" i="2"/>
  <c r="H16" i="2"/>
  <c r="H23" i="2"/>
  <c r="K25" i="2"/>
</calcChain>
</file>

<file path=xl/sharedStrings.xml><?xml version="1.0" encoding="utf-8"?>
<sst xmlns="http://schemas.openxmlformats.org/spreadsheetml/2006/main" count="354" uniqueCount="152">
  <si>
    <t>1) En la categoría CADETES MIXTO, con 8 equipos  inscritos, se haran 2 grupos de 4 equipos respectivamente, se realizará un ronda clasificatoría de todos contra todos en ambos grupos, luego semifinales 1° del  grupo"A" VS 2° del grupo "B" y 1° del grupo"B" VS 2 ° del grupo  "A", perdedores jugarán por el bronce y ganadores jugarán por oro, las posiciones del 5° al 8° se daran por partidos entre los terceros y los cuartos de cada grupo. Los empates en la ronda clasificatoría se resolverán por cobros directos (3), por cobros desde el punto penal (5) en ronda de semifinales y finales por 5° y 7° lugar, y para finales por bronce y oro se tendrá extratiempo asi : 2 tiempos de 5 minutos ,de persistir el empate se procederá a cobros desde el punto penal (5). Todos los partidos de Cadetes Mixto se jugarán con tiempos de 15 minutos detenidos.</t>
  </si>
  <si>
    <t>2) Por disposición de la resolución del torneo, todos los equipos deben estar listos para jugar a partir de las 8:00 a.m. del viernes 5 de abril</t>
  </si>
  <si>
    <t xml:space="preserve">3) Para los casos de jugadores (as) de campo, que no hayan sido inscrito como arqueros en su equipo, y que por circunstancias referidas al reglamento general en Colombia respecto a la presentación de 1 solo arquero en la inscripción de un equipo de hockey a un torneo nacional, y que por cuenta de una TARJETA AZUL que reciba el arquero (a) oficialmente inscrito en una acción disciplinaria del partido, lo que obligue a gestionar el cambio de arquero por un jugador de campo en tanto el arquero sancionado cumple la sanción de minutos correspondientes al caso, el jugador de campo que cubrió la posición del arquero durante la sanción de éste tendrá derecho durante el partido a: 
a) Usar el buzo del arquero saliente para favorecer la diferenciación de colores respecto a su equipo en tanto asume esa posición de juego, regresando el buzo al arquero titular al retornar éste a su posición de juego.
b) Volver a asumir como JUGADOR DE CAMPO una vez el arquero haya pagado el tiempo de sanción correspondiente y vuelva a asumir su posición de juego en la portería de su equipo.
</t>
  </si>
  <si>
    <t>4) LOS  EQUIPOS DEBERÁN ESTAR LISTOS PARA SUS RESPECTIVOS  PARTIDOS CON SUFICIENTE ANTERIORIDAD (30 MINUTOS) PARA EFECTOS DE PROGRAMACIÓN, EN EL ESCENARIO SE DISPONDRÁ DE UN RELOJ CON LA HORA OFICIAL. EL PARTIDO INICIAL DE CADA JORNADA (INICIAL DEL DÍA O POSTERIOR A UN RECESO) SE  INICIARÁN PUNTUALMENTE  A LA HORA SEÑALADA, TODOS LOS DEMÁS PODRÁN TENER UN ADELANTO DE HASTA MEDIA HORA, DE  NO ESTAR  LOS EQUIPOS EN LA CANCHA SE PROCEDERÁ A  PITAR W.O.  EN CONTRA  DEL EQUIPO  QUE NO  SE ENCUENTRE LISTO DESPUES QUE SE HAYAN REALIZADO LOS RESPECTIVOS LLAMADOS EN LOS TIEMPOS REGLAMETADOS PARA COLOMBIA.</t>
  </si>
  <si>
    <t>CADETES MIXTO</t>
  </si>
  <si>
    <t>No.</t>
  </si>
  <si>
    <t xml:space="preserve">   EQUIPOS INSCRITOS / RANKING 2023</t>
  </si>
  <si>
    <t>GRUPO" A"</t>
  </si>
  <si>
    <t>RENGLON 4 CAMBIA PARA SEPARAR EQUIPOS DEL CLUB CORAZONISTA DE BOGOTÁ</t>
  </si>
  <si>
    <t>FCM ROLLING - CALDAS</t>
  </si>
  <si>
    <t>SUPER PATÍN - ANTIOQUIA</t>
  </si>
  <si>
    <t>HURACANES - VALLE DEL CAUCA</t>
  </si>
  <si>
    <t>CORAZONISTA ROJO - BOGOTÁ</t>
  </si>
  <si>
    <t>GRUPO "B"</t>
  </si>
  <si>
    <t>ORION - ANTIOQUIA</t>
  </si>
  <si>
    <t>INTERNACIONAL - BOGOTÁ</t>
  </si>
  <si>
    <t>SABANETA - ANTIOQUIA</t>
  </si>
  <si>
    <t>CORAZONISTA AZUL - BOGOTÁ</t>
  </si>
  <si>
    <t>CADETES MIXTO GRUPO "A"</t>
  </si>
  <si>
    <t>N°</t>
  </si>
  <si>
    <t>FIXTURE</t>
  </si>
  <si>
    <t>FECHA</t>
  </si>
  <si>
    <t>EQUIPO</t>
  </si>
  <si>
    <t>VS</t>
  </si>
  <si>
    <t>CADETES MIXTO  G.A.  1</t>
  </si>
  <si>
    <t>CADETES MIXTO  G.A.   1</t>
  </si>
  <si>
    <t>CADETES MIXTO G. A.   2</t>
  </si>
  <si>
    <t>CADETES MIXTO  G .A.   2</t>
  </si>
  <si>
    <t>CADETES MIXTO  G. A.   3</t>
  </si>
  <si>
    <t>CADETES MIXTO GRUPO "B".</t>
  </si>
  <si>
    <t>CADETES MIXTO G.B.   1</t>
  </si>
  <si>
    <t>CADETES MIXTO G.B.   2</t>
  </si>
  <si>
    <t>CADETES MIXTO G.B.   3</t>
  </si>
  <si>
    <t>CADETES SEMIFINAL</t>
  </si>
  <si>
    <t>1° GRUPO A</t>
  </si>
  <si>
    <t>2° GRUPO B</t>
  </si>
  <si>
    <t>1° GRUPO B</t>
  </si>
  <si>
    <t>2° GRUPO A</t>
  </si>
  <si>
    <t>CADETES X 7°</t>
  </si>
  <si>
    <t>4° GRUPO A</t>
  </si>
  <si>
    <t>4° GRUPO B</t>
  </si>
  <si>
    <t>CADETES X 5°</t>
  </si>
  <si>
    <t>3° GRUPO A</t>
  </si>
  <si>
    <t>3° GRUPO B</t>
  </si>
  <si>
    <t>CADETES BRONCE</t>
  </si>
  <si>
    <t>PERDEDOR</t>
  </si>
  <si>
    <t>CADETES ORO</t>
  </si>
  <si>
    <t>GANADOR</t>
  </si>
  <si>
    <t>ACREDITACIONES PARQUE RECREO DEPORTIVO EL SALITRE - VIERNES 5 DE ABRIL</t>
  </si>
  <si>
    <t>CORAZONISTA - BOGOTÁ</t>
  </si>
  <si>
    <t>ORIÓN - ANTIOQUIA</t>
  </si>
  <si>
    <t>PUMAS - VALLE DEL CAUCA</t>
  </si>
  <si>
    <t xml:space="preserve">REUNIÓN INFORMATIVA - 3a PARADA NACIONAL DE HOCKEY PATIN </t>
  </si>
  <si>
    <t>VIERNES 5 DE ABRIL -   PRD EL SALITRE</t>
  </si>
  <si>
    <t>INICIA</t>
  </si>
  <si>
    <t>CATEGORIA - GRUPO</t>
  </si>
  <si>
    <t>Vs</t>
  </si>
  <si>
    <t>CAMPEONATO DISTRITAL APERTURA</t>
  </si>
  <si>
    <t>INAUGURACIÓN 3a PARADA NACIONAL DE HOCKEY</t>
  </si>
  <si>
    <t>SÁBADO 6 DE ABRIL -   PRD EL SALITRE</t>
  </si>
  <si>
    <t>TERMINA</t>
  </si>
  <si>
    <t>RECESO</t>
  </si>
  <si>
    <t>1° GRUPO A - SABANETA ANTIOQUIA</t>
  </si>
  <si>
    <t>2(0)</t>
  </si>
  <si>
    <t>(1)2</t>
  </si>
  <si>
    <t>2° GRUPO B - HURACANES VALLE DEL CAUCA</t>
  </si>
  <si>
    <t>1° GRUPO B - SUPER PATIN ANTIOQUIA</t>
  </si>
  <si>
    <t>2° GRUPO A - CORAZONISTA ROJO BOGOTÁ</t>
  </si>
  <si>
    <t>DOMINGO 7 DE ABRIL -   PRD EL SALITRE</t>
  </si>
  <si>
    <t>1(1)</t>
  </si>
  <si>
    <t>(0)1</t>
  </si>
  <si>
    <t>PREMIACIÓN Y CLAUSURA</t>
  </si>
  <si>
    <t>GRUPO "A"</t>
  </si>
  <si>
    <t>PARTIDOS JUGADOS</t>
  </si>
  <si>
    <t>PARTIDOS GANADOS</t>
  </si>
  <si>
    <t>PARTIDOS EMPATADOS</t>
  </si>
  <si>
    <t>PATRTIDOS PERDDIDOS</t>
  </si>
  <si>
    <t>GOLES AFAVOR</t>
  </si>
  <si>
    <t>GOLES EN CONTRA</t>
  </si>
  <si>
    <t>DIFERENCIA</t>
  </si>
  <si>
    <t>TOTAL PUNTOS</t>
  </si>
  <si>
    <t>PUESTO</t>
  </si>
  <si>
    <t>3°</t>
  </si>
  <si>
    <t>2°</t>
  </si>
  <si>
    <t>4°</t>
  </si>
  <si>
    <t>1°</t>
  </si>
  <si>
    <t>GOLEADOR CATEGORIA CADETES MIXTO</t>
  </si>
  <si>
    <t>CLUB</t>
  </si>
  <si>
    <t>DEPORTISTA</t>
  </si>
  <si>
    <t>PARTIDOS</t>
  </si>
  <si>
    <t>TOTAL</t>
  </si>
  <si>
    <t>PJ</t>
  </si>
  <si>
    <t xml:space="preserve"> </t>
  </si>
  <si>
    <t xml:space="preserve">BERRIO ARTURO JUAN JOSE </t>
  </si>
  <si>
    <t>SABANETA - ANTOQUIA</t>
  </si>
  <si>
    <t xml:space="preserve">CUADROS ALVAREZ ISAAC </t>
  </si>
  <si>
    <t xml:space="preserve">RIVERA PELAEZ JUAN CAMILO </t>
  </si>
  <si>
    <t>ZAMBRANO LUENGAS MARTÍN</t>
  </si>
  <si>
    <t>CORTÉS CORREA, MIGUEL ÁNGEL</t>
  </si>
  <si>
    <t>AGUDELO MARTINEZ JULIANA</t>
  </si>
  <si>
    <t>HERNÁNDEZ JARAMILLO JULIAN EDUARDO</t>
  </si>
  <si>
    <t xml:space="preserve">AZCARATE RODRIGUEZ JUAN MANUEL </t>
  </si>
  <si>
    <t xml:space="preserve">RODRIGUEZ ECHEVERRY MATEO </t>
  </si>
  <si>
    <t>GALAN GARCÍA MARIA  JULIANA</t>
  </si>
  <si>
    <t>MARTIN CUBILLOS DAVID SANTIAGO</t>
  </si>
  <si>
    <t>TORRES SANTOYA JUAN FELIPE</t>
  </si>
  <si>
    <t xml:space="preserve">PEREZ VASQUEZ MATEO </t>
  </si>
  <si>
    <t xml:space="preserve">URIBE URBANO SANTIAGO </t>
  </si>
  <si>
    <t xml:space="preserve">GRISALES JARAMILLO JUAN JOSÉ </t>
  </si>
  <si>
    <t>TOLOSA MURIEL, JUAN ANDRÉS</t>
  </si>
  <si>
    <t>SOLER CASTIBLANCO TOMAS DAVID</t>
  </si>
  <si>
    <t xml:space="preserve">ARIAS ALVAREZ TOMAS </t>
  </si>
  <si>
    <t>LADINO CASTELLANOS SAMUEL DAVID</t>
  </si>
  <si>
    <t>REDONDO CRUZ ANA CAMILA</t>
  </si>
  <si>
    <t>LOPEZ CASTRO, PABLO EMILIO</t>
  </si>
  <si>
    <t>ARREGOCÉS BELTRÁN, MATEO</t>
  </si>
  <si>
    <t>CASTAÑO CASTAÑO SERGIO</t>
  </si>
  <si>
    <t>BRACAMONTE MENDEZ MELANIE</t>
  </si>
  <si>
    <t>MORA GUTIERREZ, JUAN JOSÉ</t>
  </si>
  <si>
    <t>BETANCOURT TOBON JUAN MARTÍN</t>
  </si>
  <si>
    <t>MONTOYA GIRALDO DAVID SANTIAGO</t>
  </si>
  <si>
    <t>CARDONA GONZÁLEZ, SAMUEL</t>
  </si>
  <si>
    <t>GÓMEZ HERNÁNDEZ, ANTONIA</t>
  </si>
  <si>
    <t>TAPIA VÉLEZ, MARIANA</t>
  </si>
  <si>
    <t>VALLA MENOS VENCIDA SUB 19 VARONES</t>
  </si>
  <si>
    <t>PROMEDIO</t>
  </si>
  <si>
    <t>HURACANES - VALLE</t>
  </si>
  <si>
    <t>POSICIONES FINALES CADETES MIXTO</t>
  </si>
  <si>
    <t>PRIMER PUESTO</t>
  </si>
  <si>
    <t>SEGUNDO PUESTO</t>
  </si>
  <si>
    <t>SUPER PATIN - ANTIOQUIA</t>
  </si>
  <si>
    <t>TERCER PUESTO</t>
  </si>
  <si>
    <t>CUARTO PUESTO</t>
  </si>
  <si>
    <t>CORAZONISTA ROJO - BOGOTA</t>
  </si>
  <si>
    <t>QUINTO PUESTO</t>
  </si>
  <si>
    <t>SEXTO PUESTO</t>
  </si>
  <si>
    <t>INTERNACIONAL - BOGOTA</t>
  </si>
  <si>
    <t>SEPTIMO PUESTO</t>
  </si>
  <si>
    <t>OCTAVO PUESTO</t>
  </si>
  <si>
    <t>CORAZONISTA AZUL - BOGOTA</t>
  </si>
  <si>
    <t>GOLEADOR</t>
  </si>
  <si>
    <t>VALLA MENOS VENCIDA</t>
  </si>
  <si>
    <t xml:space="preserve">OCAMPO PEREA RUBEN SANTIAGO </t>
  </si>
  <si>
    <t>PUNTOS PONDERADO (PROMEDIO + BONIFICACIONES)</t>
  </si>
  <si>
    <t>PARTIDOS PERDIDOS</t>
  </si>
  <si>
    <t>PUNTOS</t>
  </si>
  <si>
    <t>GOL A FAVOR</t>
  </si>
  <si>
    <t>GOL EN CONTRA</t>
  </si>
  <si>
    <t>GOL DIFERENCIA</t>
  </si>
  <si>
    <t>BONIFICACIÓN</t>
  </si>
  <si>
    <t xml:space="preserve">TOTAL PUNTOS </t>
  </si>
  <si>
    <t>PUESTO RANKING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</si>
</sst>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rgb="FF000000"/>
      <name val="Calibri"/>
      <scheme val="minor"/>
    </font>
    <font>
      <b/>
      <sz val="11"/>
      <color rgb="FF000000"/>
      <name val="Calibri"/>
    </font>
    <font>
      <sz val="11"/>
      <color rgb="FF000000"/>
      <name val="Calibri"/>
    </font>
    <font>
      <sz val="11"/>
      <color theme="1"/>
      <name val="Calibri"/>
    </font>
    <font>
      <b/>
      <sz val="11"/>
      <color theme="1"/>
      <name val="Calibri"/>
    </font>
    <font>
      <sz val="11"/>
      <name val="Calibri"/>
    </font>
    <font>
      <b/>
      <sz val="12"/>
      <color rgb="FF000000"/>
      <name val="Arial Narrow"/>
    </font>
    <font>
      <b/>
      <sz val="12"/>
      <color theme="1"/>
      <name val="Arial Narrow"/>
    </font>
    <font>
      <b/>
      <sz val="12"/>
      <color rgb="FFFF0000"/>
      <name val="Arial Narrow"/>
    </font>
    <font>
      <sz val="12"/>
      <color theme="1"/>
      <name val="Arial Narrow"/>
    </font>
    <font>
      <sz val="12"/>
      <color theme="1"/>
      <name val="Arial"/>
    </font>
    <font>
      <sz val="14"/>
      <color theme="1"/>
      <name val="Calibri"/>
    </font>
    <font>
      <sz val="12"/>
      <color rgb="FF000000"/>
      <name val="Arial Narrow"/>
    </font>
    <font>
      <sz val="14"/>
      <color rgb="FF000000"/>
      <name val="Calibri"/>
    </font>
    <font>
      <sz val="12"/>
      <color rgb="FF000000"/>
      <name val="Arial"/>
    </font>
    <font>
      <sz val="12"/>
      <color theme="1"/>
      <name val="Calibri"/>
    </font>
    <font>
      <b/>
      <sz val="12"/>
      <color theme="1"/>
      <name val="Calibri"/>
    </font>
    <font>
      <b/>
      <sz val="14"/>
      <color rgb="FFFF0000"/>
      <name val="Calibri"/>
    </font>
    <font>
      <b/>
      <sz val="13"/>
      <color theme="1"/>
      <name val="Calibri"/>
    </font>
    <font>
      <b/>
      <sz val="11"/>
      <name val="Calibri"/>
      <family val="2"/>
    </font>
    <font>
      <sz val="11"/>
      <name val="Calibri"/>
      <family val="2"/>
    </font>
  </fonts>
  <fills count="18">
    <fill>
      <patternFill patternType="none"/>
    </fill>
    <fill>
      <patternFill patternType="gray125"/>
    </fill>
    <fill>
      <patternFill patternType="solid">
        <fgColor rgb="FFFBD4B4"/>
        <bgColor rgb="FFFBD4B4"/>
      </patternFill>
    </fill>
    <fill>
      <patternFill patternType="solid">
        <fgColor theme="0"/>
        <bgColor theme="0"/>
      </patternFill>
    </fill>
    <fill>
      <patternFill patternType="solid">
        <fgColor rgb="FFBFBFBF"/>
        <bgColor rgb="FFBFBFBF"/>
      </patternFill>
    </fill>
    <fill>
      <patternFill patternType="solid">
        <fgColor rgb="FFFFF2CC"/>
        <bgColor rgb="FFFFF2CC"/>
      </patternFill>
    </fill>
    <fill>
      <patternFill patternType="solid">
        <fgColor rgb="FFFCE5CD"/>
        <bgColor rgb="FFFCE5CD"/>
      </patternFill>
    </fill>
    <fill>
      <patternFill patternType="solid">
        <fgColor rgb="FFFFFFFF"/>
        <bgColor rgb="FFFFFFFF"/>
      </patternFill>
    </fill>
    <fill>
      <patternFill patternType="solid">
        <fgColor rgb="FFE5B8B7"/>
        <bgColor rgb="FFE5B8B7"/>
      </patternFill>
    </fill>
    <fill>
      <patternFill patternType="solid">
        <fgColor rgb="FFF2F2F2"/>
        <bgColor rgb="FFF2F2F2"/>
      </patternFill>
    </fill>
    <fill>
      <patternFill patternType="solid">
        <fgColor rgb="FFDAEEF3"/>
        <bgColor rgb="FFDAEEF3"/>
      </patternFill>
    </fill>
    <fill>
      <patternFill patternType="solid">
        <fgColor rgb="FFE5DFEC"/>
        <bgColor rgb="FFE5DFEC"/>
      </patternFill>
    </fill>
    <fill>
      <patternFill patternType="solid">
        <fgColor rgb="FFC0C0C0"/>
        <bgColor rgb="FFC0C0C0"/>
      </patternFill>
    </fill>
    <fill>
      <patternFill patternType="solid">
        <fgColor rgb="FFCCFFFF"/>
        <bgColor rgb="FFCCFFFF"/>
      </patternFill>
    </fill>
    <fill>
      <patternFill patternType="solid">
        <fgColor rgb="FFD8D8D8"/>
        <bgColor rgb="FFD8D8D8"/>
      </patternFill>
    </fill>
    <fill>
      <patternFill patternType="solid">
        <fgColor rgb="FFCCCCCC"/>
        <bgColor rgb="FFCCCCCC"/>
      </patternFill>
    </fill>
    <fill>
      <patternFill patternType="solid">
        <fgColor rgb="FFFFFF00"/>
        <bgColor rgb="FFFFFF00"/>
      </patternFill>
    </fill>
    <fill>
      <patternFill patternType="solid">
        <fgColor rgb="FF00FF00"/>
        <bgColor rgb="FF00FF00"/>
      </patternFill>
    </fill>
  </fills>
  <borders count="34">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diagonal/>
    </border>
    <border>
      <left style="thin">
        <color rgb="FF000000"/>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diagonal/>
    </border>
    <border>
      <left/>
      <right style="medium">
        <color rgb="FF000000"/>
      </right>
      <top/>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s>
  <cellStyleXfs count="1">
    <xf numFmtId="0" fontId="0" fillId="0" borderId="0"/>
  </cellStyleXfs>
  <cellXfs count="182">
    <xf numFmtId="0" fontId="0" fillId="0" borderId="0" xfId="0" applyFont="1" applyAlignment="1"/>
    <xf numFmtId="0" fontId="1" fillId="0" borderId="1" xfId="0" applyFont="1" applyBorder="1" applyAlignment="1">
      <alignment horizontal="center" vertical="center"/>
    </xf>
    <xf numFmtId="0" fontId="2" fillId="0" borderId="2"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4" fillId="0" borderId="3" xfId="0" applyFont="1" applyBorder="1" applyAlignment="1">
      <alignment wrapText="1"/>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10" fillId="3" borderId="2" xfId="0" applyFont="1" applyFill="1" applyBorder="1" applyAlignment="1"/>
    <xf numFmtId="0" fontId="7"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8" xfId="0" applyFont="1" applyFill="1" applyBorder="1" applyAlignment="1">
      <alignment horizontal="center" vertical="center"/>
    </xf>
    <xf numFmtId="0" fontId="9" fillId="0" borderId="2" xfId="0" applyFont="1" applyBorder="1" applyAlignment="1">
      <alignment horizontal="center" vertical="center"/>
    </xf>
    <xf numFmtId="0" fontId="11" fillId="3" borderId="20" xfId="0" applyFont="1" applyFill="1" applyBorder="1" applyAlignment="1">
      <alignment vertical="center"/>
    </xf>
    <xf numFmtId="0" fontId="12" fillId="0" borderId="2" xfId="0" applyFont="1" applyBorder="1" applyAlignment="1">
      <alignment horizontal="center" vertical="center"/>
    </xf>
    <xf numFmtId="0" fontId="12" fillId="5" borderId="2" xfId="0" applyFont="1" applyFill="1" applyBorder="1" applyAlignment="1">
      <alignment horizontal="center" vertical="center"/>
    </xf>
    <xf numFmtId="0" fontId="13" fillId="5" borderId="2" xfId="0" applyFont="1" applyFill="1" applyBorder="1" applyAlignment="1">
      <alignment horizontal="center" vertical="center"/>
    </xf>
    <xf numFmtId="0" fontId="14" fillId="5" borderId="2" xfId="0" applyFont="1" applyFill="1" applyBorder="1" applyAlignment="1">
      <alignment horizontal="left" vertical="center"/>
    </xf>
    <xf numFmtId="0" fontId="14" fillId="5" borderId="2" xfId="0" applyFont="1" applyFill="1" applyBorder="1" applyAlignment="1">
      <alignment horizontal="center" vertical="center"/>
    </xf>
    <xf numFmtId="0" fontId="12" fillId="0" borderId="13" xfId="0" applyFont="1" applyBorder="1" applyAlignment="1">
      <alignment vertical="center" wrapText="1"/>
    </xf>
    <xf numFmtId="0" fontId="9" fillId="0" borderId="0" xfId="0" applyFont="1" applyAlignment="1">
      <alignment vertical="center"/>
    </xf>
    <xf numFmtId="0" fontId="9" fillId="0" borderId="6" xfId="0" applyFont="1" applyBorder="1" applyAlignment="1">
      <alignment vertical="center"/>
    </xf>
    <xf numFmtId="0" fontId="12" fillId="0" borderId="7" xfId="0" applyFont="1" applyBorder="1" applyAlignment="1">
      <alignment vertical="center"/>
    </xf>
    <xf numFmtId="0" fontId="11" fillId="3" borderId="20" xfId="0" applyFont="1" applyFill="1" applyBorder="1" applyAlignment="1">
      <alignment horizontal="left" vertical="center"/>
    </xf>
    <xf numFmtId="0" fontId="12" fillId="6" borderId="2" xfId="0" applyFont="1" applyFill="1" applyBorder="1" applyAlignment="1">
      <alignment horizontal="center" vertical="center"/>
    </xf>
    <xf numFmtId="0" fontId="13" fillId="6" borderId="2" xfId="0" applyFont="1" applyFill="1" applyBorder="1" applyAlignment="1">
      <alignment horizontal="center" vertical="center"/>
    </xf>
    <xf numFmtId="0" fontId="11" fillId="6" borderId="20" xfId="0" applyFont="1" applyFill="1" applyBorder="1" applyAlignment="1">
      <alignment horizontal="left" vertical="center"/>
    </xf>
    <xf numFmtId="0" fontId="14" fillId="6" borderId="2" xfId="0" applyFont="1" applyFill="1" applyBorder="1" applyAlignment="1">
      <alignment horizontal="center" vertical="center"/>
    </xf>
    <xf numFmtId="0" fontId="11" fillId="6" borderId="2" xfId="0" applyFont="1" applyFill="1" applyBorder="1" applyAlignment="1">
      <alignment horizontal="left" vertical="center"/>
    </xf>
    <xf numFmtId="0" fontId="12" fillId="0" borderId="0" xfId="0" applyFont="1"/>
    <xf numFmtId="0" fontId="14" fillId="5" borderId="2" xfId="0" applyFont="1" applyFill="1" applyBorder="1" applyAlignment="1">
      <alignment horizontal="right" vertical="center"/>
    </xf>
    <xf numFmtId="0" fontId="11" fillId="6" borderId="20" xfId="0" applyFont="1" applyFill="1" applyBorder="1" applyAlignment="1">
      <alignment horizontal="right" vertical="center"/>
    </xf>
    <xf numFmtId="0" fontId="12" fillId="7" borderId="2" xfId="0" applyFont="1" applyFill="1" applyBorder="1" applyAlignment="1">
      <alignment horizontal="center" vertical="center"/>
    </xf>
    <xf numFmtId="0" fontId="13" fillId="7" borderId="2" xfId="0" applyFont="1" applyFill="1" applyBorder="1" applyAlignment="1">
      <alignment horizontal="center" vertical="center"/>
    </xf>
    <xf numFmtId="0" fontId="11" fillId="7" borderId="20" xfId="0" applyFont="1" applyFill="1" applyBorder="1" applyAlignment="1">
      <alignment horizontal="right" vertical="center"/>
    </xf>
    <xf numFmtId="0" fontId="14" fillId="7" borderId="2" xfId="0" applyFont="1" applyFill="1" applyBorder="1" applyAlignment="1">
      <alignment horizontal="center" vertical="center"/>
    </xf>
    <xf numFmtId="0" fontId="11" fillId="7" borderId="2" xfId="0" applyFont="1" applyFill="1" applyBorder="1" applyAlignment="1">
      <alignment horizontal="lef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4" fillId="8" borderId="2" xfId="0" applyFont="1" applyFill="1" applyBorder="1" applyAlignment="1">
      <alignment horizontal="center" vertical="center"/>
    </xf>
    <xf numFmtId="18" fontId="1" fillId="0" borderId="2" xfId="0" applyNumberFormat="1" applyFont="1" applyBorder="1" applyAlignment="1">
      <alignment horizontal="center" vertical="center"/>
    </xf>
    <xf numFmtId="0" fontId="1" fillId="7"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2" xfId="0" applyFont="1" applyFill="1" applyBorder="1" applyAlignment="1">
      <alignment horizontal="right" vertical="center"/>
    </xf>
    <xf numFmtId="0" fontId="1" fillId="5" borderId="2" xfId="0" applyFont="1" applyFill="1" applyBorder="1" applyAlignment="1">
      <alignment horizontal="left" vertical="center"/>
    </xf>
    <xf numFmtId="0" fontId="1" fillId="6" borderId="2" xfId="0" applyFont="1" applyFill="1" applyBorder="1" applyAlignment="1">
      <alignment horizontal="center" vertical="center"/>
    </xf>
    <xf numFmtId="0" fontId="4" fillId="6" borderId="20" xfId="0" applyFont="1" applyFill="1" applyBorder="1" applyAlignment="1">
      <alignment horizontal="right" vertical="center"/>
    </xf>
    <xf numFmtId="0" fontId="4" fillId="6" borderId="2" xfId="0" applyFont="1" applyFill="1" applyBorder="1" applyAlignment="1">
      <alignment horizontal="left" vertical="center"/>
    </xf>
    <xf numFmtId="0" fontId="1" fillId="3" borderId="23" xfId="0" applyFont="1" applyFill="1" applyBorder="1" applyAlignment="1">
      <alignment horizontal="center" vertical="center"/>
    </xf>
    <xf numFmtId="0" fontId="1" fillId="3" borderId="23" xfId="0" applyFont="1" applyFill="1" applyBorder="1" applyAlignment="1">
      <alignment horizontal="right" vertical="center"/>
    </xf>
    <xf numFmtId="0" fontId="4" fillId="0" borderId="0" xfId="0" applyFont="1" applyAlignment="1">
      <alignment horizontal="center" vertical="center"/>
    </xf>
    <xf numFmtId="0" fontId="4" fillId="7" borderId="20" xfId="0" applyFont="1" applyFill="1" applyBorder="1" applyAlignment="1">
      <alignment horizontal="right" vertical="center"/>
    </xf>
    <xf numFmtId="0" fontId="4" fillId="7" borderId="2" xfId="0" applyFont="1" applyFill="1" applyBorder="1" applyAlignment="1">
      <alignment horizontal="left" vertical="center"/>
    </xf>
    <xf numFmtId="18" fontId="1" fillId="0" borderId="0" xfId="0" applyNumberFormat="1" applyFont="1" applyAlignment="1">
      <alignment vertical="center"/>
    </xf>
    <xf numFmtId="0" fontId="4" fillId="9" borderId="2" xfId="0" applyFont="1" applyFill="1" applyBorder="1" applyAlignment="1">
      <alignment horizontal="center" vertical="center" wrapText="1"/>
    </xf>
    <xf numFmtId="0" fontId="4" fillId="0" borderId="5" xfId="0" applyFont="1" applyBorder="1" applyAlignment="1">
      <alignment horizontal="center" vertical="center" textRotation="90"/>
    </xf>
    <xf numFmtId="0" fontId="3" fillId="12" borderId="0" xfId="0" applyFont="1" applyFill="1" applyAlignment="1">
      <alignment vertical="center"/>
    </xf>
    <xf numFmtId="0" fontId="3" fillId="12" borderId="14" xfId="0" applyFont="1" applyFill="1" applyBorder="1" applyAlignment="1">
      <alignment vertical="center"/>
    </xf>
    <xf numFmtId="0" fontId="3" fillId="13" borderId="0" xfId="0" applyFont="1" applyFill="1" applyAlignment="1">
      <alignment vertical="center"/>
    </xf>
    <xf numFmtId="0" fontId="4" fillId="13" borderId="14" xfId="0" applyFont="1" applyFill="1" applyBorder="1" applyAlignment="1">
      <alignment horizontal="center" vertical="center"/>
    </xf>
    <xf numFmtId="0" fontId="3" fillId="12" borderId="7" xfId="0" applyFont="1" applyFill="1" applyBorder="1" applyAlignment="1">
      <alignment vertical="center"/>
    </xf>
    <xf numFmtId="0" fontId="3" fillId="12" borderId="8" xfId="0" applyFont="1" applyFill="1" applyBorder="1" applyAlignment="1">
      <alignment vertical="center"/>
    </xf>
    <xf numFmtId="0" fontId="4" fillId="13" borderId="7" xfId="0" applyFont="1" applyFill="1" applyBorder="1" applyAlignment="1">
      <alignment horizontal="center" vertical="center"/>
    </xf>
    <xf numFmtId="0" fontId="3" fillId="13" borderId="8" xfId="0" applyFont="1" applyFill="1" applyBorder="1" applyAlignment="1">
      <alignment vertical="center"/>
    </xf>
    <xf numFmtId="0" fontId="4" fillId="9" borderId="2" xfId="0" applyFont="1" applyFill="1" applyBorder="1" applyAlignment="1">
      <alignment horizontal="center" vertical="center" wrapText="1"/>
    </xf>
    <xf numFmtId="0" fontId="15" fillId="0" borderId="8" xfId="0" applyFont="1" applyBorder="1" applyAlignment="1">
      <alignment horizontal="center"/>
    </xf>
    <xf numFmtId="0" fontId="15" fillId="0" borderId="3" xfId="0" applyFont="1" applyBorder="1" applyAlignment="1"/>
    <xf numFmtId="0" fontId="15" fillId="0" borderId="8" xfId="0" applyFont="1" applyBorder="1" applyAlignment="1"/>
    <xf numFmtId="0" fontId="3" fillId="0" borderId="8" xfId="0" applyFont="1" applyBorder="1" applyAlignment="1">
      <alignment horizontal="center"/>
    </xf>
    <xf numFmtId="0" fontId="15" fillId="0" borderId="8" xfId="0" applyFont="1" applyBorder="1" applyAlignment="1">
      <alignment horizontal="center"/>
    </xf>
    <xf numFmtId="0" fontId="3" fillId="0" borderId="8" xfId="0" applyFont="1" applyBorder="1" applyAlignment="1">
      <alignment horizontal="center"/>
    </xf>
    <xf numFmtId="0" fontId="15" fillId="7" borderId="8" xfId="0" applyFont="1" applyFill="1" applyBorder="1" applyAlignment="1">
      <alignment horizontal="center"/>
    </xf>
    <xf numFmtId="2" fontId="15" fillId="7" borderId="8" xfId="0" applyNumberFormat="1" applyFont="1" applyFill="1" applyBorder="1" applyAlignment="1">
      <alignment horizontal="center"/>
    </xf>
    <xf numFmtId="0" fontId="15" fillId="7" borderId="3" xfId="0" applyFont="1" applyFill="1" applyBorder="1" applyAlignment="1"/>
    <xf numFmtId="0" fontId="15" fillId="7" borderId="8" xfId="0" applyFont="1" applyFill="1" applyBorder="1" applyAlignment="1"/>
    <xf numFmtId="0" fontId="15" fillId="7" borderId="8" xfId="0" applyFont="1" applyFill="1" applyBorder="1" applyAlignment="1">
      <alignment horizontal="center"/>
    </xf>
    <xf numFmtId="0" fontId="3" fillId="7" borderId="8" xfId="0" applyFont="1" applyFill="1" applyBorder="1" applyAlignment="1">
      <alignment horizontal="center"/>
    </xf>
    <xf numFmtId="0" fontId="3" fillId="7" borderId="8" xfId="0" applyFont="1" applyFill="1" applyBorder="1" applyAlignment="1">
      <alignment horizontal="center"/>
    </xf>
    <xf numFmtId="0" fontId="15" fillId="0" borderId="3" xfId="0" applyFont="1" applyBorder="1" applyAlignment="1"/>
    <xf numFmtId="0" fontId="15" fillId="7" borderId="8" xfId="0" applyFont="1" applyFill="1" applyBorder="1" applyAlignment="1"/>
    <xf numFmtId="0" fontId="3" fillId="0" borderId="28" xfId="0" applyFont="1" applyBorder="1" applyAlignment="1">
      <alignment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5" fillId="7" borderId="32" xfId="0" applyFont="1" applyFill="1" applyBorder="1" applyAlignment="1">
      <alignment vertical="center"/>
    </xf>
    <xf numFmtId="0" fontId="3" fillId="7" borderId="8" xfId="0" applyFont="1" applyFill="1" applyBorder="1" applyAlignment="1">
      <alignment horizontal="center" vertical="center"/>
    </xf>
    <xf numFmtId="0" fontId="15" fillId="7" borderId="8" xfId="0" applyFont="1" applyFill="1" applyBorder="1" applyAlignment="1">
      <alignment horizontal="center" vertical="center"/>
    </xf>
    <xf numFmtId="0" fontId="15" fillId="0" borderId="8" xfId="0" applyFont="1" applyBorder="1" applyAlignment="1">
      <alignment horizontal="center" vertical="center"/>
    </xf>
    <xf numFmtId="0" fontId="3" fillId="0" borderId="8" xfId="0" applyFont="1" applyBorder="1" applyAlignment="1">
      <alignment horizontal="center" vertical="center"/>
    </xf>
    <xf numFmtId="0" fontId="15" fillId="7" borderId="8" xfId="0" applyFont="1" applyFill="1" applyBorder="1" applyAlignment="1">
      <alignment horizontal="center" vertical="center"/>
    </xf>
    <xf numFmtId="0" fontId="15" fillId="0" borderId="8" xfId="0" applyFont="1" applyBorder="1" applyAlignment="1">
      <alignment horizontal="center" vertical="center"/>
    </xf>
    <xf numFmtId="2" fontId="15" fillId="0" borderId="33" xfId="0" applyNumberFormat="1" applyFont="1" applyBorder="1" applyAlignment="1">
      <alignment horizontal="center" vertical="center"/>
    </xf>
    <xf numFmtId="0" fontId="3" fillId="0" borderId="8" xfId="0" applyFont="1" applyBorder="1" applyAlignment="1">
      <alignment horizontal="center" vertical="center"/>
    </xf>
    <xf numFmtId="0" fontId="3" fillId="7" borderId="8" xfId="0" applyFont="1" applyFill="1" applyBorder="1" applyAlignment="1">
      <alignment horizontal="center" vertical="center"/>
    </xf>
    <xf numFmtId="2" fontId="15" fillId="7" borderId="33" xfId="0" applyNumberFormat="1" applyFont="1" applyFill="1" applyBorder="1" applyAlignment="1">
      <alignment horizontal="center" vertical="center"/>
    </xf>
    <xf numFmtId="0" fontId="15" fillId="0" borderId="32" xfId="0" applyFont="1" applyBorder="1" applyAlignment="1">
      <alignment vertical="center"/>
    </xf>
    <xf numFmtId="0" fontId="15" fillId="7" borderId="32" xfId="0" applyFont="1" applyFill="1" applyBorder="1" applyAlignment="1">
      <alignment vertical="center"/>
    </xf>
    <xf numFmtId="0" fontId="15" fillId="7" borderId="30" xfId="0" applyFont="1" applyFill="1" applyBorder="1" applyAlignment="1">
      <alignment vertical="center"/>
    </xf>
    <xf numFmtId="0" fontId="15" fillId="7" borderId="31" xfId="0" applyFont="1" applyFill="1" applyBorder="1" applyAlignment="1">
      <alignment horizontal="center" vertical="center"/>
    </xf>
    <xf numFmtId="0" fontId="15" fillId="0" borderId="31" xfId="0" applyFont="1" applyBorder="1" applyAlignment="1">
      <alignment horizontal="center" vertical="center"/>
    </xf>
    <xf numFmtId="0" fontId="3" fillId="0" borderId="31" xfId="0" applyFont="1" applyBorder="1" applyAlignment="1">
      <alignment horizontal="center" vertical="center"/>
    </xf>
    <xf numFmtId="0" fontId="15" fillId="0" borderId="31" xfId="0" applyFont="1" applyBorder="1" applyAlignment="1">
      <alignment horizontal="center" vertical="center"/>
    </xf>
    <xf numFmtId="0" fontId="15" fillId="7" borderId="31" xfId="0" applyFont="1" applyFill="1" applyBorder="1" applyAlignment="1">
      <alignment horizontal="center" vertical="center"/>
    </xf>
    <xf numFmtId="2" fontId="15" fillId="0" borderId="27" xfId="0" applyNumberFormat="1" applyFont="1" applyBorder="1" applyAlignment="1">
      <alignment horizontal="center" vertical="center"/>
    </xf>
    <xf numFmtId="0" fontId="18" fillId="15" borderId="2" xfId="0" applyFont="1" applyFill="1" applyBorder="1" applyAlignment="1">
      <alignment horizontal="center" vertical="center"/>
    </xf>
    <xf numFmtId="0" fontId="16" fillId="15" borderId="2" xfId="0" applyFont="1" applyFill="1" applyBorder="1" applyAlignment="1">
      <alignment vertical="center"/>
    </xf>
    <xf numFmtId="0" fontId="16" fillId="15" borderId="2" xfId="0" applyFont="1" applyFill="1" applyBorder="1" applyAlignment="1">
      <alignment vertical="center"/>
    </xf>
    <xf numFmtId="0" fontId="18" fillId="7" borderId="2" xfId="0" applyFont="1" applyFill="1" applyBorder="1" applyAlignment="1">
      <alignment horizontal="center" vertical="center"/>
    </xf>
    <xf numFmtId="0" fontId="16" fillId="7" borderId="2" xfId="0" applyFont="1" applyFill="1" applyBorder="1" applyAlignment="1">
      <alignment vertical="center"/>
    </xf>
    <xf numFmtId="0" fontId="16" fillId="7" borderId="2" xfId="0" applyFont="1" applyFill="1" applyBorder="1" applyAlignment="1">
      <alignment vertical="center"/>
    </xf>
    <xf numFmtId="0" fontId="16" fillId="16" borderId="2" xfId="0" applyFont="1" applyFill="1" applyBorder="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textRotation="90" wrapText="1"/>
    </xf>
    <xf numFmtId="0" fontId="4" fillId="7" borderId="2" xfId="0" applyFont="1" applyFill="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xf>
    <xf numFmtId="2" fontId="4" fillId="0" borderId="2" xfId="0" applyNumberFormat="1" applyFont="1" applyBorder="1" applyAlignment="1">
      <alignment horizontal="center" vertical="center"/>
    </xf>
    <xf numFmtId="2" fontId="4" fillId="0" borderId="2" xfId="0" applyNumberFormat="1" applyFont="1" applyBorder="1" applyAlignment="1">
      <alignment horizontal="center" vertical="center"/>
    </xf>
    <xf numFmtId="0" fontId="4" fillId="17" borderId="2" xfId="0" applyFont="1" applyFill="1" applyBorder="1" applyAlignment="1">
      <alignment horizontal="center" vertical="center"/>
    </xf>
    <xf numFmtId="0" fontId="4" fillId="7" borderId="2" xfId="0" applyFont="1" applyFill="1" applyBorder="1" applyAlignment="1">
      <alignment vertical="center"/>
    </xf>
    <xf numFmtId="0" fontId="9" fillId="3" borderId="1" xfId="0" applyFont="1" applyFill="1" applyBorder="1" applyAlignment="1">
      <alignment horizontal="left" vertical="center"/>
    </xf>
    <xf numFmtId="0" fontId="5" fillId="0" borderId="4" xfId="0" applyFont="1" applyBorder="1"/>
    <xf numFmtId="0" fontId="5" fillId="0" borderId="5" xfId="0" applyFont="1" applyBorder="1"/>
    <xf numFmtId="0" fontId="6" fillId="2" borderId="1" xfId="0" applyFont="1" applyFill="1" applyBorder="1" applyAlignment="1">
      <alignment horizontal="center" vertical="center"/>
    </xf>
    <xf numFmtId="0" fontId="7" fillId="4" borderId="9" xfId="0" applyFont="1" applyFill="1" applyBorder="1" applyAlignment="1">
      <alignment horizontal="center" vertical="center"/>
    </xf>
    <xf numFmtId="0" fontId="5" fillId="0" borderId="3" xfId="0" applyFont="1" applyBorder="1"/>
    <xf numFmtId="0" fontId="7" fillId="4" borderId="21" xfId="0" applyFont="1" applyFill="1" applyBorder="1" applyAlignment="1">
      <alignment horizontal="center" vertical="center"/>
    </xf>
    <xf numFmtId="0" fontId="5" fillId="0" borderId="22" xfId="0" applyFont="1" applyBorder="1"/>
    <xf numFmtId="0" fontId="6" fillId="2" borderId="15" xfId="0" applyFont="1" applyFill="1" applyBorder="1" applyAlignment="1">
      <alignment horizontal="center" vertical="center"/>
    </xf>
    <xf numFmtId="0" fontId="5" fillId="0" borderId="16" xfId="0" applyFont="1" applyBorder="1"/>
    <xf numFmtId="0" fontId="5" fillId="0" borderId="17" xfId="0" applyFont="1" applyBorder="1"/>
    <xf numFmtId="0" fontId="1" fillId="0" borderId="1" xfId="0" applyFont="1" applyBorder="1" applyAlignment="1">
      <alignment horizontal="center" vertical="center"/>
    </xf>
    <xf numFmtId="0" fontId="6" fillId="2" borderId="6" xfId="0" applyFont="1" applyFill="1" applyBorder="1" applyAlignment="1">
      <alignment horizontal="center" vertical="center"/>
    </xf>
    <xf numFmtId="0" fontId="5" fillId="0" borderId="7" xfId="0" applyFont="1" applyBorder="1"/>
    <xf numFmtId="0" fontId="5" fillId="0" borderId="8" xfId="0" applyFont="1" applyBorder="1"/>
    <xf numFmtId="0" fontId="7" fillId="2" borderId="9" xfId="0" applyFont="1" applyFill="1" applyBorder="1" applyAlignment="1">
      <alignment horizontal="center" vertical="center"/>
    </xf>
    <xf numFmtId="0" fontId="7" fillId="2" borderId="9" xfId="0" applyFont="1" applyFill="1" applyBorder="1" applyAlignment="1">
      <alignment horizontal="left" vertical="center" wrapText="1"/>
    </xf>
    <xf numFmtId="0" fontId="8" fillId="0" borderId="10" xfId="0" applyFont="1" applyBorder="1" applyAlignment="1">
      <alignment horizontal="left" vertical="top" wrapText="1"/>
    </xf>
    <xf numFmtId="0" fontId="5" fillId="0" borderId="11" xfId="0" applyFont="1" applyBorder="1"/>
    <xf numFmtId="0" fontId="5" fillId="0" borderId="12" xfId="0" applyFont="1" applyBorder="1"/>
    <xf numFmtId="0" fontId="5" fillId="0" borderId="13" xfId="0" applyFont="1" applyBorder="1"/>
    <xf numFmtId="0" fontId="0" fillId="0" borderId="0" xfId="0" applyFont="1" applyAlignment="1"/>
    <xf numFmtId="0" fontId="5" fillId="0" borderId="14" xfId="0" applyFont="1" applyBorder="1"/>
    <xf numFmtId="18" fontId="1" fillId="0" borderId="1" xfId="0" applyNumberFormat="1" applyFont="1" applyBorder="1" applyAlignment="1">
      <alignment horizontal="center" vertical="center"/>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xf>
    <xf numFmtId="0" fontId="4" fillId="8" borderId="1" xfId="0" applyFont="1" applyFill="1" applyBorder="1" applyAlignment="1">
      <alignment horizontal="center" vertical="center"/>
    </xf>
    <xf numFmtId="18" fontId="1" fillId="8" borderId="1" xfId="0" applyNumberFormat="1" applyFont="1" applyFill="1" applyBorder="1" applyAlignment="1">
      <alignment horizontal="center" vertical="center"/>
    </xf>
    <xf numFmtId="0" fontId="4" fillId="7" borderId="1" xfId="0" applyFont="1" applyFill="1" applyBorder="1" applyAlignment="1">
      <alignment horizontal="center" vertical="center"/>
    </xf>
    <xf numFmtId="0" fontId="3" fillId="0" borderId="14" xfId="0" applyFont="1" applyBorder="1" applyAlignment="1">
      <alignment horizontal="center" vertical="center"/>
    </xf>
    <xf numFmtId="0" fontId="4" fillId="14" borderId="14" xfId="0" applyFont="1" applyFill="1" applyBorder="1" applyAlignment="1">
      <alignment horizontal="center" vertical="center"/>
    </xf>
    <xf numFmtId="0" fontId="4" fillId="0" borderId="14" xfId="0" applyFont="1" applyBorder="1" applyAlignment="1">
      <alignment horizontal="center" vertical="center"/>
    </xf>
    <xf numFmtId="0" fontId="4" fillId="11" borderId="24" xfId="0" applyFont="1" applyFill="1" applyBorder="1" applyAlignment="1">
      <alignment vertical="center"/>
    </xf>
    <xf numFmtId="0" fontId="4" fillId="8" borderId="24" xfId="0" applyFont="1" applyFill="1" applyBorder="1" applyAlignment="1">
      <alignment vertical="center"/>
    </xf>
    <xf numFmtId="0" fontId="3" fillId="0" borderId="7" xfId="0" applyFont="1" applyBorder="1" applyAlignment="1">
      <alignment vertical="center"/>
    </xf>
    <xf numFmtId="0" fontId="4" fillId="2" borderId="4" xfId="0" applyFont="1" applyFill="1" applyBorder="1" applyAlignment="1">
      <alignment horizontal="center" vertical="center" textRotation="90" wrapText="1"/>
    </xf>
    <xf numFmtId="0" fontId="4" fillId="10" borderId="4" xfId="0" applyFont="1" applyFill="1" applyBorder="1" applyAlignment="1">
      <alignment horizontal="center" vertical="center" textRotation="90" wrapText="1"/>
    </xf>
    <xf numFmtId="0" fontId="4" fillId="11" borderId="4" xfId="0" applyFont="1" applyFill="1" applyBorder="1" applyAlignment="1">
      <alignment horizontal="center" vertical="center" textRotation="90" wrapText="1"/>
    </xf>
    <xf numFmtId="0" fontId="4" fillId="8" borderId="4" xfId="0" applyFont="1" applyFill="1" applyBorder="1" applyAlignment="1">
      <alignment horizontal="center" vertical="center" textRotation="90" wrapText="1"/>
    </xf>
    <xf numFmtId="0" fontId="4" fillId="2" borderId="24" xfId="0" applyFont="1" applyFill="1" applyBorder="1" applyAlignment="1">
      <alignment vertical="center"/>
    </xf>
    <xf numFmtId="0" fontId="4" fillId="10" borderId="24" xfId="0" applyFont="1" applyFill="1" applyBorder="1" applyAlignment="1">
      <alignment vertical="center"/>
    </xf>
    <xf numFmtId="0" fontId="15" fillId="5" borderId="7" xfId="0" applyFont="1" applyFill="1" applyBorder="1" applyAlignment="1">
      <alignment horizontal="center"/>
    </xf>
    <xf numFmtId="0" fontId="15" fillId="0" borderId="24" xfId="0" applyFont="1" applyBorder="1" applyAlignment="1">
      <alignment horizontal="center"/>
    </xf>
    <xf numFmtId="0" fontId="15" fillId="0" borderId="14" xfId="0" applyFont="1" applyBorder="1" applyAlignment="1">
      <alignment horizontal="center"/>
    </xf>
    <xf numFmtId="0" fontId="15" fillId="0" borderId="7" xfId="0" applyFont="1" applyBorder="1" applyAlignment="1">
      <alignment horizontal="center"/>
    </xf>
    <xf numFmtId="0" fontId="16" fillId="2" borderId="25" xfId="0" applyFont="1" applyFill="1" applyBorder="1" applyAlignment="1">
      <alignment horizontal="center" vertical="center" wrapText="1"/>
    </xf>
    <xf numFmtId="0" fontId="5" fillId="0" borderId="26" xfId="0" applyFont="1" applyBorder="1"/>
    <xf numFmtId="0" fontId="5" fillId="0" borderId="27" xfId="0" applyFont="1" applyBorder="1"/>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5" fillId="0" borderId="31" xfId="0" applyFont="1" applyBorder="1"/>
    <xf numFmtId="0" fontId="16" fillId="0" borderId="29" xfId="0" applyFont="1" applyBorder="1" applyAlignment="1">
      <alignment horizontal="center" vertical="center"/>
    </xf>
    <xf numFmtId="0" fontId="17" fillId="7" borderId="10" xfId="0" applyFont="1" applyFill="1" applyBorder="1" applyAlignment="1">
      <alignment horizontal="center" vertical="center"/>
    </xf>
    <xf numFmtId="0" fontId="5" fillId="0" borderId="6" xfId="0" applyFont="1" applyBorder="1"/>
    <xf numFmtId="0" fontId="18" fillId="16" borderId="9" xfId="0" applyFont="1" applyFill="1" applyBorder="1" applyAlignment="1">
      <alignment horizontal="center" vertical="center"/>
    </xf>
    <xf numFmtId="0" fontId="4" fillId="2" borderId="7" xfId="0" applyFont="1" applyFill="1" applyBorder="1" applyAlignment="1">
      <alignment horizontal="center" vertical="center"/>
    </xf>
    <xf numFmtId="0" fontId="19" fillId="0" borderId="1" xfId="0" applyFont="1" applyBorder="1" applyAlignment="1">
      <alignment horizontal="center" vertical="center"/>
    </xf>
    <xf numFmtId="0" fontId="20" fillId="0" borderId="4" xfId="0" applyFont="1" applyBorder="1"/>
    <xf numFmtId="0" fontId="20"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3324225</xdr:colOff>
      <xdr:row>0</xdr:row>
      <xdr:rowOff>152400</xdr:rowOff>
    </xdr:from>
    <xdr:ext cx="228600" cy="381000"/>
    <xdr:sp macro="" textlink="">
      <xdr:nvSpPr>
        <xdr:cNvPr id="3" name="Shape 3"/>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3324225</xdr:colOff>
      <xdr:row>0</xdr:row>
      <xdr:rowOff>152400</xdr:rowOff>
    </xdr:from>
    <xdr:ext cx="228600" cy="381000"/>
    <xdr:sp macro="" textlink="">
      <xdr:nvSpPr>
        <xdr:cNvPr id="2" name="Shape 3"/>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295275</xdr:colOff>
      <xdr:row>0</xdr:row>
      <xdr:rowOff>200025</xdr:rowOff>
    </xdr:from>
    <xdr:ext cx="228600" cy="447675"/>
    <xdr:sp macro="" textlink="">
      <xdr:nvSpPr>
        <xdr:cNvPr id="4" name="Shape 4"/>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3324225</xdr:colOff>
      <xdr:row>0</xdr:row>
      <xdr:rowOff>152400</xdr:rowOff>
    </xdr:from>
    <xdr:ext cx="228600" cy="381000"/>
    <xdr:sp macro="" textlink="">
      <xdr:nvSpPr>
        <xdr:cNvPr id="5" name="Shape 3"/>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295275</xdr:colOff>
      <xdr:row>0</xdr:row>
      <xdr:rowOff>200025</xdr:rowOff>
    </xdr:from>
    <xdr:ext cx="228600" cy="447675"/>
    <xdr:sp macro="" textlink="">
      <xdr:nvSpPr>
        <xdr:cNvPr id="6" name="Shape 4"/>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7886700</xdr:colOff>
      <xdr:row>2</xdr:row>
      <xdr:rowOff>419100</xdr:rowOff>
    </xdr:from>
    <xdr:ext cx="0" cy="0"/>
    <xdr:pic>
      <xdr:nvPicPr>
        <xdr:cNvPr id="7"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2</xdr:row>
      <xdr:rowOff>419100</xdr:rowOff>
    </xdr:from>
    <xdr:ext cx="0" cy="0"/>
    <xdr:pic>
      <xdr:nvPicPr>
        <xdr:cNvPr id="8"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2</xdr:row>
      <xdr:rowOff>0</xdr:rowOff>
    </xdr:from>
    <xdr:ext cx="0" cy="0"/>
    <xdr:pic>
      <xdr:nvPicPr>
        <xdr:cNvPr id="9"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9591675" cy="1123950"/>
    <xdr:pic>
      <xdr:nvPicPr>
        <xdr:cNvPr id="10"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3324225</xdr:colOff>
      <xdr:row>0</xdr:row>
      <xdr:rowOff>152400</xdr:rowOff>
    </xdr:from>
    <xdr:ext cx="228600" cy="381000"/>
    <xdr:sp macro="" textlink="">
      <xdr:nvSpPr>
        <xdr:cNvPr id="3" name="Shape 3"/>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0</xdr:row>
      <xdr:rowOff>200025</xdr:rowOff>
    </xdr:from>
    <xdr:ext cx="228600" cy="447675"/>
    <xdr:sp macro="" textlink="">
      <xdr:nvSpPr>
        <xdr:cNvPr id="4" name="Shape 4"/>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1</xdr:col>
      <xdr:colOff>1457324</xdr:colOff>
      <xdr:row>0</xdr:row>
      <xdr:rowOff>0</xdr:rowOff>
    </xdr:from>
    <xdr:ext cx="8582025" cy="1362075"/>
    <xdr:pic>
      <xdr:nvPicPr>
        <xdr:cNvPr id="2" name="image2.png"/>
        <xdr:cNvPicPr preferRelativeResize="0"/>
      </xdr:nvPicPr>
      <xdr:blipFill>
        <a:blip xmlns:r="http://schemas.openxmlformats.org/officeDocument/2006/relationships" r:embed="rId1" cstate="print"/>
        <a:stretch>
          <a:fillRect/>
        </a:stretch>
      </xdr:blipFill>
      <xdr:spPr>
        <a:xfrm>
          <a:off x="1838324" y="0"/>
          <a:ext cx="8582025" cy="13620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544050" cy="1000125"/>
    <xdr:pic>
      <xdr:nvPicPr>
        <xdr:cNvPr id="2" name="image2.png"/>
        <xdr:cNvPicPr preferRelativeResize="0"/>
      </xdr:nvPicPr>
      <xdr:blipFill>
        <a:blip xmlns:r="http://schemas.openxmlformats.org/officeDocument/2006/relationships" r:embed="rId1" cstate="print"/>
        <a:stretch>
          <a:fillRect/>
        </a:stretch>
      </xdr:blipFill>
      <xdr:spPr>
        <a:xfrm>
          <a:off x="0" y="0"/>
          <a:ext cx="9544050" cy="10001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267450" cy="685800"/>
    <xdr:pic>
      <xdr:nvPicPr>
        <xdr:cNvPr id="2" name="image2.png"/>
        <xdr:cNvPicPr preferRelativeResize="0"/>
      </xdr:nvPicPr>
      <xdr:blipFill>
        <a:blip xmlns:r="http://schemas.openxmlformats.org/officeDocument/2006/relationships" r:embed="rId1" cstate="print"/>
        <a:stretch>
          <a:fillRect/>
        </a:stretch>
      </xdr:blipFill>
      <xdr:spPr>
        <a:xfrm>
          <a:off x="0" y="0"/>
          <a:ext cx="6267450" cy="6858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9525000" cy="1000124"/>
    <xdr:pic>
      <xdr:nvPicPr>
        <xdr:cNvPr id="2" name="image2.png"/>
        <xdr:cNvPicPr preferRelativeResize="0"/>
      </xdr:nvPicPr>
      <xdr:blipFill>
        <a:blip xmlns:r="http://schemas.openxmlformats.org/officeDocument/2006/relationships" r:embed="rId1" cstate="print"/>
        <a:stretch>
          <a:fillRect/>
        </a:stretch>
      </xdr:blipFill>
      <xdr:spPr>
        <a:xfrm>
          <a:off x="0" y="0"/>
          <a:ext cx="9525000" cy="1000124"/>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6991350" cy="800100"/>
    <xdr:pic>
      <xdr:nvPicPr>
        <xdr:cNvPr id="2" name="image3.png"/>
        <xdr:cNvPicPr preferRelativeResize="0"/>
      </xdr:nvPicPr>
      <xdr:blipFill>
        <a:blip xmlns:r="http://schemas.openxmlformats.org/officeDocument/2006/relationships" r:embed="rId1" cstate="print"/>
        <a:stretch>
          <a:fillRect/>
        </a:stretch>
      </xdr:blipFill>
      <xdr:spPr>
        <a:xfrm>
          <a:off x="0" y="0"/>
          <a:ext cx="6991350" cy="8001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5191125" cy="638175"/>
    <xdr:pic>
      <xdr:nvPicPr>
        <xdr:cNvPr id="2" name="image3.png"/>
        <xdr:cNvPicPr preferRelativeResize="0"/>
      </xdr:nvPicPr>
      <xdr:blipFill>
        <a:blip xmlns:r="http://schemas.openxmlformats.org/officeDocument/2006/relationships" r:embed="rId1" cstate="print"/>
        <a:stretch>
          <a:fillRect/>
        </a:stretch>
      </xdr:blipFill>
      <xdr:spPr>
        <a:xfrm>
          <a:off x="0" y="0"/>
          <a:ext cx="5191125" cy="638175"/>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4972050" cy="552450"/>
    <xdr:pic>
      <xdr:nvPicPr>
        <xdr:cNvPr id="2" name="image2.png"/>
        <xdr:cNvPicPr preferRelativeResize="0"/>
      </xdr:nvPicPr>
      <xdr:blipFill>
        <a:blip xmlns:r="http://schemas.openxmlformats.org/officeDocument/2006/relationships" r:embed="rId1" cstate="print"/>
        <a:stretch>
          <a:fillRect/>
        </a:stretch>
      </xdr:blipFill>
      <xdr:spPr>
        <a:xfrm>
          <a:off x="0" y="0"/>
          <a:ext cx="4972050" cy="5524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14.42578125" defaultRowHeight="15" customHeight="1"/>
  <cols>
    <col min="1" max="1" width="144" customWidth="1"/>
  </cols>
  <sheetData>
    <row r="1" spans="1:1" ht="117" customHeight="1">
      <c r="A1" s="1"/>
    </row>
    <row r="2" spans="1:1" ht="90">
      <c r="A2" s="2" t="s">
        <v>0</v>
      </c>
    </row>
    <row r="3" spans="1:1" ht="21.75" customHeight="1">
      <c r="A3" s="3" t="s">
        <v>1</v>
      </c>
    </row>
    <row r="4" spans="1:1" ht="150">
      <c r="A4" s="4" t="s">
        <v>2</v>
      </c>
    </row>
    <row r="5" spans="1:1" ht="75">
      <c r="A5" s="5" t="s">
        <v>3</v>
      </c>
    </row>
  </sheetData>
  <sheetProtection algorithmName="SHA-512" hashValue="ZLZvKBkRJQ5XNl4xBR6+ESSyNkIf7ybfmP62Ppb53QY0wgLegV4xpUGHV0C7g8MWVEub27CD+BoLsw5aQ3hVbg==" saltValue="qe2EJAUvJICGOo467wPWuw==" spinCount="100000" sheet="1" objects="1" scenarios="1"/>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49"/>
  <sheetViews>
    <sheetView showGridLines="0" topLeftCell="A46" workbookViewId="0">
      <selection activeCell="D6" sqref="D6:G6"/>
    </sheetView>
  </sheetViews>
  <sheetFormatPr baseColWidth="10" defaultColWidth="14.42578125" defaultRowHeight="15" customHeight="1"/>
  <cols>
    <col min="1" max="1" width="5.7109375" customWidth="1"/>
    <col min="2" max="2" width="43.7109375" customWidth="1"/>
    <col min="3" max="4" width="5.7109375" customWidth="1"/>
    <col min="5" max="5" width="5.42578125" customWidth="1"/>
    <col min="6" max="6" width="5.7109375" customWidth="1"/>
    <col min="7" max="7" width="36.42578125" customWidth="1"/>
    <col min="8" max="8" width="42.28515625" customWidth="1"/>
    <col min="9" max="10" width="5.7109375" customWidth="1"/>
    <col min="11" max="11" width="42.28515625" customWidth="1"/>
  </cols>
  <sheetData>
    <row r="1" spans="1:11" ht="108" customHeight="1">
      <c r="A1" s="179"/>
      <c r="B1" s="180"/>
      <c r="C1" s="180"/>
      <c r="D1" s="180"/>
      <c r="E1" s="180"/>
      <c r="F1" s="180"/>
      <c r="G1" s="180"/>
      <c r="H1" s="180"/>
      <c r="I1" s="180"/>
      <c r="J1" s="180"/>
      <c r="K1" s="181"/>
    </row>
    <row r="2" spans="1:11" ht="16.5" customHeight="1">
      <c r="A2" s="135" t="s">
        <v>4</v>
      </c>
      <c r="B2" s="136"/>
      <c r="C2" s="136"/>
      <c r="D2" s="136"/>
      <c r="E2" s="136"/>
      <c r="F2" s="136"/>
      <c r="G2" s="136"/>
      <c r="H2" s="136"/>
      <c r="I2" s="136"/>
      <c r="J2" s="136"/>
      <c r="K2" s="137"/>
    </row>
    <row r="3" spans="1:11" ht="16.5" customHeight="1">
      <c r="A3" s="138" t="s">
        <v>5</v>
      </c>
      <c r="B3" s="139" t="s">
        <v>6</v>
      </c>
      <c r="C3" s="126" t="s">
        <v>7</v>
      </c>
      <c r="D3" s="124"/>
      <c r="E3" s="124"/>
      <c r="F3" s="124"/>
      <c r="G3" s="125"/>
      <c r="H3" s="140" t="s">
        <v>8</v>
      </c>
      <c r="I3" s="141"/>
      <c r="J3" s="141"/>
      <c r="K3" s="142"/>
    </row>
    <row r="4" spans="1:11" ht="16.5" customHeight="1">
      <c r="A4" s="128"/>
      <c r="B4" s="128"/>
      <c r="C4" s="6">
        <v>1</v>
      </c>
      <c r="D4" s="123" t="str">
        <f>B5</f>
        <v>FCM ROLLING - CALDAS</v>
      </c>
      <c r="E4" s="124"/>
      <c r="F4" s="124"/>
      <c r="G4" s="125"/>
      <c r="H4" s="143"/>
      <c r="I4" s="144"/>
      <c r="J4" s="144"/>
      <c r="K4" s="145"/>
    </row>
    <row r="5" spans="1:11" ht="16.5" customHeight="1">
      <c r="A5" s="7">
        <v>1</v>
      </c>
      <c r="B5" s="8" t="s">
        <v>9</v>
      </c>
      <c r="C5" s="6">
        <v>2</v>
      </c>
      <c r="D5" s="123" t="str">
        <f t="shared" ref="D5:D6" si="0">B8</f>
        <v>CORAZONISTA ROJO - BOGOTÁ</v>
      </c>
      <c r="E5" s="124"/>
      <c r="F5" s="124"/>
      <c r="G5" s="125"/>
      <c r="H5" s="143"/>
      <c r="I5" s="144"/>
      <c r="J5" s="144"/>
      <c r="K5" s="145"/>
    </row>
    <row r="6" spans="1:11" ht="16.5" customHeight="1">
      <c r="A6" s="7">
        <v>2</v>
      </c>
      <c r="B6" s="8" t="s">
        <v>10</v>
      </c>
      <c r="C6" s="6">
        <v>3</v>
      </c>
      <c r="D6" s="123" t="str">
        <f t="shared" si="0"/>
        <v>ORION - ANTIOQUIA</v>
      </c>
      <c r="E6" s="124"/>
      <c r="F6" s="124"/>
      <c r="G6" s="125"/>
      <c r="H6" s="143"/>
      <c r="I6" s="144"/>
      <c r="J6" s="144"/>
      <c r="K6" s="145"/>
    </row>
    <row r="7" spans="1:11" ht="16.5" customHeight="1">
      <c r="A7" s="7">
        <v>3</v>
      </c>
      <c r="B7" s="8" t="s">
        <v>11</v>
      </c>
      <c r="C7" s="6">
        <v>4</v>
      </c>
      <c r="D7" s="123" t="str">
        <f>B11</f>
        <v>SABANETA - ANTIOQUIA</v>
      </c>
      <c r="E7" s="124"/>
      <c r="F7" s="124"/>
      <c r="G7" s="125"/>
      <c r="H7" s="143"/>
      <c r="I7" s="144"/>
      <c r="J7" s="144"/>
      <c r="K7" s="145"/>
    </row>
    <row r="8" spans="1:11" ht="17.25" customHeight="1">
      <c r="A8" s="7">
        <v>4</v>
      </c>
      <c r="B8" s="8" t="s">
        <v>12</v>
      </c>
      <c r="C8" s="126" t="s">
        <v>13</v>
      </c>
      <c r="D8" s="124"/>
      <c r="E8" s="124"/>
      <c r="F8" s="124"/>
      <c r="G8" s="125"/>
      <c r="H8" s="143"/>
      <c r="I8" s="144"/>
      <c r="J8" s="144"/>
      <c r="K8" s="145"/>
    </row>
    <row r="9" spans="1:11" ht="17.25" customHeight="1">
      <c r="A9" s="7">
        <v>5</v>
      </c>
      <c r="B9" s="8" t="s">
        <v>14</v>
      </c>
      <c r="C9" s="6">
        <v>1</v>
      </c>
      <c r="D9" s="123" t="str">
        <f t="shared" ref="D9:D10" si="1">B6</f>
        <v>SUPER PATÍN - ANTIOQUIA</v>
      </c>
      <c r="E9" s="124"/>
      <c r="F9" s="124"/>
      <c r="G9" s="125"/>
      <c r="H9" s="143"/>
      <c r="I9" s="144"/>
      <c r="J9" s="144"/>
      <c r="K9" s="145"/>
    </row>
    <row r="10" spans="1:11" ht="16.5" customHeight="1">
      <c r="A10" s="7">
        <v>6</v>
      </c>
      <c r="B10" s="8" t="s">
        <v>15</v>
      </c>
      <c r="C10" s="6">
        <v>2</v>
      </c>
      <c r="D10" s="123" t="str">
        <f t="shared" si="1"/>
        <v>HURACANES - VALLE DEL CAUCA</v>
      </c>
      <c r="E10" s="124"/>
      <c r="F10" s="124"/>
      <c r="G10" s="125"/>
      <c r="H10" s="143"/>
      <c r="I10" s="144"/>
      <c r="J10" s="144"/>
      <c r="K10" s="145"/>
    </row>
    <row r="11" spans="1:11" ht="16.5" customHeight="1">
      <c r="A11" s="7">
        <v>7</v>
      </c>
      <c r="B11" s="8" t="s">
        <v>16</v>
      </c>
      <c r="C11" s="6">
        <v>3</v>
      </c>
      <c r="D11" s="123" t="str">
        <f>B10</f>
        <v>INTERNACIONAL - BOGOTÁ</v>
      </c>
      <c r="E11" s="124"/>
      <c r="F11" s="124"/>
      <c r="G11" s="125"/>
      <c r="H11" s="143"/>
      <c r="I11" s="144"/>
      <c r="J11" s="144"/>
      <c r="K11" s="145"/>
    </row>
    <row r="12" spans="1:11" ht="16.5" customHeight="1">
      <c r="A12" s="7">
        <v>8</v>
      </c>
      <c r="B12" s="8" t="s">
        <v>17</v>
      </c>
      <c r="C12" s="6">
        <v>4</v>
      </c>
      <c r="D12" s="123" t="str">
        <f>B12</f>
        <v>CORAZONISTA AZUL - BOGOTÁ</v>
      </c>
      <c r="E12" s="124"/>
      <c r="F12" s="124"/>
      <c r="G12" s="125"/>
      <c r="H12" s="143"/>
      <c r="I12" s="144"/>
      <c r="J12" s="144"/>
      <c r="K12" s="145"/>
    </row>
    <row r="13" spans="1:11" ht="16.5" customHeight="1">
      <c r="A13" s="131" t="s">
        <v>18</v>
      </c>
      <c r="B13" s="132"/>
      <c r="C13" s="132"/>
      <c r="D13" s="132"/>
      <c r="E13" s="132"/>
      <c r="F13" s="132"/>
      <c r="G13" s="132"/>
      <c r="H13" s="132"/>
      <c r="I13" s="132"/>
      <c r="J13" s="132"/>
      <c r="K13" s="133"/>
    </row>
    <row r="14" spans="1:11" ht="16.5" customHeight="1">
      <c r="A14" s="9" t="s">
        <v>19</v>
      </c>
      <c r="B14" s="9"/>
      <c r="C14" s="131" t="s">
        <v>20</v>
      </c>
      <c r="D14" s="132"/>
      <c r="E14" s="133"/>
      <c r="F14" s="10"/>
      <c r="G14" s="10" t="s">
        <v>21</v>
      </c>
      <c r="H14" s="11" t="s">
        <v>22</v>
      </c>
      <c r="I14" s="131" t="s">
        <v>23</v>
      </c>
      <c r="J14" s="133"/>
      <c r="K14" s="11" t="s">
        <v>22</v>
      </c>
    </row>
    <row r="15" spans="1:11" ht="16.5" customHeight="1">
      <c r="A15" s="12">
        <v>1</v>
      </c>
      <c r="B15" s="13" t="str">
        <f t="shared" ref="B15:B18" si="2">D4</f>
        <v>FCM ROLLING - CALDAS</v>
      </c>
      <c r="C15" s="14">
        <v>1</v>
      </c>
      <c r="D15" s="14">
        <v>4</v>
      </c>
      <c r="E15" s="127">
        <v>1</v>
      </c>
      <c r="F15" s="15"/>
      <c r="G15" s="16" t="s">
        <v>24</v>
      </c>
      <c r="H15" s="17" t="str">
        <f t="shared" ref="H15:H16" si="3">B15</f>
        <v>FCM ROLLING - CALDAS</v>
      </c>
      <c r="I15" s="18"/>
      <c r="J15" s="18"/>
      <c r="K15" s="17" t="str">
        <f>B18</f>
        <v>SABANETA - ANTIOQUIA</v>
      </c>
    </row>
    <row r="16" spans="1:11" ht="16.5" customHeight="1">
      <c r="A16" s="12">
        <v>2</v>
      </c>
      <c r="B16" s="13" t="str">
        <f t="shared" si="2"/>
        <v>CORAZONISTA ROJO - BOGOTÁ</v>
      </c>
      <c r="C16" s="14">
        <v>2</v>
      </c>
      <c r="D16" s="14">
        <v>3</v>
      </c>
      <c r="E16" s="128"/>
      <c r="F16" s="15"/>
      <c r="G16" s="16" t="s">
        <v>25</v>
      </c>
      <c r="H16" s="17" t="str">
        <f t="shared" si="3"/>
        <v>CORAZONISTA ROJO - BOGOTÁ</v>
      </c>
      <c r="I16" s="18"/>
      <c r="J16" s="18"/>
      <c r="K16" s="17" t="str">
        <f>B17</f>
        <v>ORION - ANTIOQUIA</v>
      </c>
    </row>
    <row r="17" spans="1:11" ht="16.5" customHeight="1">
      <c r="A17" s="12">
        <v>3</v>
      </c>
      <c r="B17" s="13" t="str">
        <f t="shared" si="2"/>
        <v>ORION - ANTIOQUIA</v>
      </c>
      <c r="C17" s="14">
        <v>1</v>
      </c>
      <c r="D17" s="14">
        <v>3</v>
      </c>
      <c r="E17" s="127">
        <v>2</v>
      </c>
      <c r="F17" s="15"/>
      <c r="G17" s="16" t="s">
        <v>26</v>
      </c>
      <c r="H17" s="17" t="str">
        <f>B15</f>
        <v>FCM ROLLING - CALDAS</v>
      </c>
      <c r="I17" s="18"/>
      <c r="J17" s="18"/>
      <c r="K17" s="17" t="str">
        <f>B17</f>
        <v>ORION - ANTIOQUIA</v>
      </c>
    </row>
    <row r="18" spans="1:11" ht="16.5" customHeight="1">
      <c r="A18" s="12">
        <v>4</v>
      </c>
      <c r="B18" s="13" t="str">
        <f t="shared" si="2"/>
        <v>SABANETA - ANTIOQUIA</v>
      </c>
      <c r="C18" s="14">
        <v>4</v>
      </c>
      <c r="D18" s="14">
        <v>2</v>
      </c>
      <c r="E18" s="128"/>
      <c r="F18" s="15"/>
      <c r="G18" s="16" t="s">
        <v>27</v>
      </c>
      <c r="H18" s="17" t="str">
        <f>B18</f>
        <v>SABANETA - ANTIOQUIA</v>
      </c>
      <c r="I18" s="18"/>
      <c r="J18" s="18"/>
      <c r="K18" s="17" t="str">
        <f>B16</f>
        <v>CORAZONISTA ROJO - BOGOTÁ</v>
      </c>
    </row>
    <row r="19" spans="1:11" ht="16.5" customHeight="1">
      <c r="A19" s="19"/>
      <c r="B19" s="20"/>
      <c r="C19" s="14">
        <v>1</v>
      </c>
      <c r="D19" s="14">
        <v>2</v>
      </c>
      <c r="E19" s="129">
        <v>3</v>
      </c>
      <c r="F19" s="15"/>
      <c r="G19" s="16" t="s">
        <v>28</v>
      </c>
      <c r="H19" s="17" t="str">
        <f>B15</f>
        <v>FCM ROLLING - CALDAS</v>
      </c>
      <c r="I19" s="18"/>
      <c r="J19" s="18"/>
      <c r="K19" s="17" t="str">
        <f>B16</f>
        <v>CORAZONISTA ROJO - BOGOTÁ</v>
      </c>
    </row>
    <row r="20" spans="1:11" ht="16.5" customHeight="1">
      <c r="A20" s="21"/>
      <c r="B20" s="22"/>
      <c r="C20" s="14">
        <v>3</v>
      </c>
      <c r="D20" s="14">
        <v>4</v>
      </c>
      <c r="E20" s="130"/>
      <c r="F20" s="15"/>
      <c r="G20" s="16" t="s">
        <v>28</v>
      </c>
      <c r="H20" s="17" t="str">
        <f>B17</f>
        <v>ORION - ANTIOQUIA</v>
      </c>
      <c r="I20" s="18"/>
      <c r="J20" s="18"/>
      <c r="K20" s="17" t="str">
        <f>B18</f>
        <v>SABANETA - ANTIOQUIA</v>
      </c>
    </row>
    <row r="21" spans="1:11" ht="16.5" customHeight="1">
      <c r="A21" s="126" t="s">
        <v>29</v>
      </c>
      <c r="B21" s="124"/>
      <c r="C21" s="124"/>
      <c r="D21" s="124"/>
      <c r="E21" s="124"/>
      <c r="F21" s="124"/>
      <c r="G21" s="124"/>
      <c r="H21" s="124"/>
      <c r="I21" s="124"/>
      <c r="J21" s="124"/>
      <c r="K21" s="125"/>
    </row>
    <row r="22" spans="1:11" ht="16.5" customHeight="1">
      <c r="A22" s="12">
        <v>1</v>
      </c>
      <c r="B22" s="23" t="str">
        <f t="shared" ref="B22:B25" si="4">D9</f>
        <v>SUPER PATÍN - ANTIOQUIA</v>
      </c>
      <c r="C22" s="14">
        <v>1</v>
      </c>
      <c r="D22" s="14">
        <v>4</v>
      </c>
      <c r="E22" s="127">
        <v>1</v>
      </c>
      <c r="F22" s="24"/>
      <c r="G22" s="25" t="s">
        <v>30</v>
      </c>
      <c r="H22" s="26" t="str">
        <f t="shared" ref="H22:H23" si="5">B22</f>
        <v>SUPER PATÍN - ANTIOQUIA</v>
      </c>
      <c r="I22" s="27"/>
      <c r="J22" s="27"/>
      <c r="K22" s="28" t="str">
        <f>B25</f>
        <v>CORAZONISTA AZUL - BOGOTÁ</v>
      </c>
    </row>
    <row r="23" spans="1:11" ht="16.5" customHeight="1">
      <c r="A23" s="12">
        <v>2</v>
      </c>
      <c r="B23" s="23" t="str">
        <f t="shared" si="4"/>
        <v>HURACANES - VALLE DEL CAUCA</v>
      </c>
      <c r="C23" s="14">
        <v>2</v>
      </c>
      <c r="D23" s="14">
        <v>3</v>
      </c>
      <c r="E23" s="128"/>
      <c r="F23" s="24"/>
      <c r="G23" s="25" t="s">
        <v>30</v>
      </c>
      <c r="H23" s="26" t="str">
        <f t="shared" si="5"/>
        <v>HURACANES - VALLE DEL CAUCA</v>
      </c>
      <c r="I23" s="27"/>
      <c r="J23" s="27"/>
      <c r="K23" s="28" t="str">
        <f>B24</f>
        <v>INTERNACIONAL - BOGOTÁ</v>
      </c>
    </row>
    <row r="24" spans="1:11" ht="17.25" customHeight="1">
      <c r="A24" s="12">
        <v>3</v>
      </c>
      <c r="B24" s="23" t="str">
        <f t="shared" si="4"/>
        <v>INTERNACIONAL - BOGOTÁ</v>
      </c>
      <c r="C24" s="14">
        <v>1</v>
      </c>
      <c r="D24" s="14">
        <v>3</v>
      </c>
      <c r="E24" s="127">
        <v>2</v>
      </c>
      <c r="F24" s="24"/>
      <c r="G24" s="25" t="s">
        <v>31</v>
      </c>
      <c r="H24" s="26" t="str">
        <f>B22</f>
        <v>SUPER PATÍN - ANTIOQUIA</v>
      </c>
      <c r="I24" s="27"/>
      <c r="J24" s="27"/>
      <c r="K24" s="28" t="str">
        <f>B24</f>
        <v>INTERNACIONAL - BOGOTÁ</v>
      </c>
    </row>
    <row r="25" spans="1:11" ht="16.5" customHeight="1">
      <c r="A25" s="12">
        <v>4</v>
      </c>
      <c r="B25" s="23" t="str">
        <f t="shared" si="4"/>
        <v>CORAZONISTA AZUL - BOGOTÁ</v>
      </c>
      <c r="C25" s="14">
        <v>4</v>
      </c>
      <c r="D25" s="14">
        <v>2</v>
      </c>
      <c r="E25" s="128"/>
      <c r="F25" s="24"/>
      <c r="G25" s="25" t="s">
        <v>31</v>
      </c>
      <c r="H25" s="26" t="str">
        <f>B25</f>
        <v>CORAZONISTA AZUL - BOGOTÁ</v>
      </c>
      <c r="I25" s="27"/>
      <c r="J25" s="27"/>
      <c r="K25" s="28" t="str">
        <f>B23</f>
        <v>HURACANES - VALLE DEL CAUCA</v>
      </c>
    </row>
    <row r="26" spans="1:11" ht="16.5" customHeight="1">
      <c r="A26" s="19"/>
      <c r="B26" s="20"/>
      <c r="C26" s="14">
        <v>1</v>
      </c>
      <c r="D26" s="14">
        <v>2</v>
      </c>
      <c r="E26" s="127">
        <v>3</v>
      </c>
      <c r="F26" s="24"/>
      <c r="G26" s="25" t="s">
        <v>32</v>
      </c>
      <c r="H26" s="26" t="str">
        <f>B22</f>
        <v>SUPER PATÍN - ANTIOQUIA</v>
      </c>
      <c r="I26" s="27"/>
      <c r="J26" s="27"/>
      <c r="K26" s="28" t="str">
        <f>B23</f>
        <v>HURACANES - VALLE DEL CAUCA</v>
      </c>
    </row>
    <row r="27" spans="1:11" ht="16.5" customHeight="1">
      <c r="A27" s="21"/>
      <c r="B27" s="22"/>
      <c r="C27" s="14">
        <v>3</v>
      </c>
      <c r="D27" s="14">
        <v>4</v>
      </c>
      <c r="E27" s="128"/>
      <c r="F27" s="24"/>
      <c r="G27" s="25" t="s">
        <v>32</v>
      </c>
      <c r="H27" s="26" t="str">
        <f>B24</f>
        <v>INTERNACIONAL - BOGOTÁ</v>
      </c>
      <c r="I27" s="27"/>
      <c r="J27" s="27"/>
      <c r="K27" s="28" t="str">
        <f>B25</f>
        <v>CORAZONISTA AZUL - BOGOTÁ</v>
      </c>
    </row>
    <row r="28" spans="1:11" ht="16.5" customHeight="1">
      <c r="A28" s="29"/>
      <c r="B28" s="29"/>
      <c r="C28" s="29"/>
      <c r="D28" s="29"/>
      <c r="E28" s="29"/>
      <c r="F28" s="29"/>
      <c r="G28" s="29"/>
      <c r="H28" s="29"/>
      <c r="I28" s="29"/>
      <c r="J28" s="29"/>
      <c r="K28" s="29"/>
    </row>
    <row r="29" spans="1:11" ht="16.5" customHeight="1">
      <c r="A29" s="29"/>
      <c r="B29" s="29"/>
      <c r="C29" s="29"/>
      <c r="D29" s="29"/>
      <c r="E29" s="29"/>
      <c r="F29" s="29"/>
      <c r="G29" s="29"/>
      <c r="H29" s="29"/>
      <c r="I29" s="29"/>
      <c r="J29" s="29"/>
      <c r="K29" s="29"/>
    </row>
    <row r="30" spans="1:11" ht="16.5" customHeight="1">
      <c r="A30" s="29"/>
      <c r="B30" s="29"/>
      <c r="C30" s="29"/>
      <c r="D30" s="29"/>
      <c r="E30" s="29"/>
      <c r="F30" s="29"/>
      <c r="G30" s="29"/>
      <c r="H30" s="29"/>
      <c r="I30" s="29"/>
      <c r="J30" s="29"/>
      <c r="K30" s="29"/>
    </row>
    <row r="31" spans="1:11" ht="16.5" customHeight="1">
      <c r="A31" s="29"/>
      <c r="B31" s="29"/>
      <c r="C31" s="29"/>
      <c r="D31" s="29"/>
      <c r="E31" s="29"/>
      <c r="F31" s="29"/>
      <c r="G31" s="29"/>
      <c r="H31" s="29"/>
      <c r="I31" s="29"/>
      <c r="J31" s="29"/>
      <c r="K31" s="29"/>
    </row>
    <row r="32" spans="1:11" ht="16.5" customHeight="1">
      <c r="A32" s="29"/>
      <c r="B32" s="29"/>
      <c r="C32" s="29"/>
      <c r="D32" s="29"/>
      <c r="E32" s="29"/>
      <c r="F32" s="15"/>
      <c r="G32" s="16" t="s">
        <v>24</v>
      </c>
      <c r="H32" s="30" t="s">
        <v>9</v>
      </c>
      <c r="I32" s="18"/>
      <c r="J32" s="18"/>
      <c r="K32" s="17" t="s">
        <v>16</v>
      </c>
    </row>
    <row r="33" spans="1:11" ht="16.5" customHeight="1">
      <c r="A33" s="29"/>
      <c r="B33" s="29"/>
      <c r="C33" s="29"/>
      <c r="D33" s="29"/>
      <c r="E33" s="29"/>
      <c r="F33" s="15"/>
      <c r="G33" s="16" t="s">
        <v>25</v>
      </c>
      <c r="H33" s="30" t="s">
        <v>12</v>
      </c>
      <c r="I33" s="18"/>
      <c r="J33" s="18"/>
      <c r="K33" s="17" t="s">
        <v>14</v>
      </c>
    </row>
    <row r="34" spans="1:11" ht="16.5" customHeight="1">
      <c r="A34" s="29"/>
      <c r="B34" s="29"/>
      <c r="C34" s="29"/>
      <c r="D34" s="29"/>
      <c r="E34" s="29"/>
      <c r="F34" s="15"/>
      <c r="G34" s="16" t="s">
        <v>26</v>
      </c>
      <c r="H34" s="30" t="s">
        <v>9</v>
      </c>
      <c r="I34" s="18"/>
      <c r="J34" s="18"/>
      <c r="K34" s="17" t="s">
        <v>14</v>
      </c>
    </row>
    <row r="35" spans="1:11" ht="16.5" customHeight="1">
      <c r="A35" s="29"/>
      <c r="B35" s="29"/>
      <c r="C35" s="29"/>
      <c r="D35" s="29"/>
      <c r="E35" s="29"/>
      <c r="F35" s="15"/>
      <c r="G35" s="16" t="s">
        <v>27</v>
      </c>
      <c r="H35" s="30" t="s">
        <v>16</v>
      </c>
      <c r="I35" s="18"/>
      <c r="J35" s="18"/>
      <c r="K35" s="17" t="s">
        <v>12</v>
      </c>
    </row>
    <row r="36" spans="1:11" ht="16.5" customHeight="1">
      <c r="A36" s="29"/>
      <c r="B36" s="29"/>
      <c r="C36" s="29"/>
      <c r="D36" s="29"/>
      <c r="E36" s="29"/>
      <c r="F36" s="15"/>
      <c r="G36" s="16" t="s">
        <v>28</v>
      </c>
      <c r="H36" s="30" t="s">
        <v>9</v>
      </c>
      <c r="I36" s="18"/>
      <c r="J36" s="18"/>
      <c r="K36" s="17" t="s">
        <v>12</v>
      </c>
    </row>
    <row r="37" spans="1:11" ht="16.5" customHeight="1">
      <c r="A37" s="29"/>
      <c r="B37" s="29"/>
      <c r="C37" s="29"/>
      <c r="D37" s="29"/>
      <c r="E37" s="29"/>
      <c r="F37" s="15"/>
      <c r="G37" s="16" t="s">
        <v>28</v>
      </c>
      <c r="H37" s="30" t="s">
        <v>14</v>
      </c>
      <c r="I37" s="18"/>
      <c r="J37" s="18"/>
      <c r="K37" s="17" t="s">
        <v>16</v>
      </c>
    </row>
    <row r="38" spans="1:11" ht="16.5" customHeight="1">
      <c r="A38" s="29"/>
      <c r="B38" s="29"/>
      <c r="C38" s="29"/>
      <c r="D38" s="29"/>
      <c r="E38" s="29"/>
      <c r="F38" s="24"/>
      <c r="G38" s="25" t="s">
        <v>30</v>
      </c>
      <c r="H38" s="31" t="s">
        <v>10</v>
      </c>
      <c r="I38" s="27"/>
      <c r="J38" s="27"/>
      <c r="K38" s="28" t="s">
        <v>17</v>
      </c>
    </row>
    <row r="39" spans="1:11" ht="16.5" customHeight="1">
      <c r="A39" s="29"/>
      <c r="B39" s="29"/>
      <c r="C39" s="29"/>
      <c r="D39" s="29"/>
      <c r="E39" s="29"/>
      <c r="F39" s="24"/>
      <c r="G39" s="25" t="s">
        <v>30</v>
      </c>
      <c r="H39" s="31" t="s">
        <v>11</v>
      </c>
      <c r="I39" s="27"/>
      <c r="J39" s="27"/>
      <c r="K39" s="28" t="s">
        <v>15</v>
      </c>
    </row>
    <row r="40" spans="1:11" ht="16.5" customHeight="1">
      <c r="A40" s="29"/>
      <c r="B40" s="29"/>
      <c r="C40" s="29"/>
      <c r="D40" s="29"/>
      <c r="E40" s="29"/>
      <c r="F40" s="24"/>
      <c r="G40" s="25" t="s">
        <v>31</v>
      </c>
      <c r="H40" s="31" t="s">
        <v>10</v>
      </c>
      <c r="I40" s="27"/>
      <c r="J40" s="27"/>
      <c r="K40" s="28" t="s">
        <v>15</v>
      </c>
    </row>
    <row r="41" spans="1:11" ht="16.5" customHeight="1">
      <c r="A41" s="29"/>
      <c r="B41" s="29"/>
      <c r="C41" s="29"/>
      <c r="D41" s="29"/>
      <c r="E41" s="29"/>
      <c r="F41" s="24"/>
      <c r="G41" s="25" t="s">
        <v>31</v>
      </c>
      <c r="H41" s="31" t="s">
        <v>17</v>
      </c>
      <c r="I41" s="27"/>
      <c r="J41" s="27"/>
      <c r="K41" s="28" t="s">
        <v>11</v>
      </c>
    </row>
    <row r="42" spans="1:11" ht="16.5" customHeight="1">
      <c r="A42" s="29"/>
      <c r="B42" s="29"/>
      <c r="C42" s="29"/>
      <c r="D42" s="29"/>
      <c r="E42" s="29"/>
      <c r="F42" s="24"/>
      <c r="G42" s="25" t="s">
        <v>32</v>
      </c>
      <c r="H42" s="31" t="s">
        <v>10</v>
      </c>
      <c r="I42" s="27"/>
      <c r="J42" s="27"/>
      <c r="K42" s="28" t="s">
        <v>11</v>
      </c>
    </row>
    <row r="43" spans="1:11" ht="16.5" customHeight="1">
      <c r="A43" s="29"/>
      <c r="B43" s="29"/>
      <c r="C43" s="29"/>
      <c r="D43" s="29"/>
      <c r="E43" s="29"/>
      <c r="F43" s="24"/>
      <c r="G43" s="25" t="s">
        <v>32</v>
      </c>
      <c r="H43" s="31" t="s">
        <v>15</v>
      </c>
      <c r="I43" s="27"/>
      <c r="J43" s="27"/>
      <c r="K43" s="28" t="s">
        <v>17</v>
      </c>
    </row>
    <row r="44" spans="1:11" ht="16.5" customHeight="1">
      <c r="A44" s="29"/>
      <c r="B44" s="29"/>
      <c r="C44" s="29"/>
      <c r="D44" s="29"/>
      <c r="E44" s="29"/>
      <c r="F44" s="32"/>
      <c r="G44" s="33" t="s">
        <v>33</v>
      </c>
      <c r="H44" s="34" t="s">
        <v>34</v>
      </c>
      <c r="I44" s="35"/>
      <c r="J44" s="35"/>
      <c r="K44" s="36" t="s">
        <v>35</v>
      </c>
    </row>
    <row r="45" spans="1:11" ht="16.5" customHeight="1">
      <c r="A45" s="29"/>
      <c r="B45" s="29"/>
      <c r="C45" s="29"/>
      <c r="D45" s="29"/>
      <c r="E45" s="29"/>
      <c r="F45" s="32"/>
      <c r="G45" s="33" t="s">
        <v>33</v>
      </c>
      <c r="H45" s="34" t="s">
        <v>36</v>
      </c>
      <c r="I45" s="35"/>
      <c r="J45" s="35"/>
      <c r="K45" s="36" t="s">
        <v>37</v>
      </c>
    </row>
    <row r="46" spans="1:11" ht="16.5" customHeight="1">
      <c r="A46" s="29"/>
      <c r="B46" s="29"/>
      <c r="C46" s="29"/>
      <c r="D46" s="29"/>
      <c r="E46" s="29"/>
      <c r="F46" s="32"/>
      <c r="G46" s="33" t="s">
        <v>38</v>
      </c>
      <c r="H46" s="34" t="s">
        <v>39</v>
      </c>
      <c r="I46" s="35"/>
      <c r="J46" s="35"/>
      <c r="K46" s="36" t="s">
        <v>40</v>
      </c>
    </row>
    <row r="47" spans="1:11" ht="16.5" customHeight="1">
      <c r="A47" s="29"/>
      <c r="B47" s="29"/>
      <c r="C47" s="29"/>
      <c r="D47" s="29"/>
      <c r="E47" s="29"/>
      <c r="F47" s="32"/>
      <c r="G47" s="33" t="s">
        <v>41</v>
      </c>
      <c r="H47" s="34" t="s">
        <v>42</v>
      </c>
      <c r="I47" s="35"/>
      <c r="J47" s="35"/>
      <c r="K47" s="36" t="s">
        <v>43</v>
      </c>
    </row>
    <row r="48" spans="1:11" ht="16.5" customHeight="1">
      <c r="A48" s="29"/>
      <c r="B48" s="29"/>
      <c r="C48" s="29"/>
      <c r="D48" s="29"/>
      <c r="E48" s="29"/>
      <c r="F48" s="32"/>
      <c r="G48" s="33" t="s">
        <v>44</v>
      </c>
      <c r="H48" s="34" t="s">
        <v>45</v>
      </c>
      <c r="I48" s="35"/>
      <c r="J48" s="35"/>
      <c r="K48" s="36" t="s">
        <v>45</v>
      </c>
    </row>
    <row r="49" spans="1:11" ht="16.5" customHeight="1">
      <c r="A49" s="29"/>
      <c r="B49" s="29"/>
      <c r="C49" s="29"/>
      <c r="D49" s="29"/>
      <c r="E49" s="29"/>
      <c r="F49" s="32"/>
      <c r="G49" s="33" t="s">
        <v>46</v>
      </c>
      <c r="H49" s="34" t="s">
        <v>47</v>
      </c>
      <c r="I49" s="35"/>
      <c r="J49" s="35"/>
      <c r="K49" s="36" t="s">
        <v>47</v>
      </c>
    </row>
  </sheetData>
  <sheetProtection algorithmName="SHA-512" hashValue="8AlJlOk0ArFwn3sMkcpf4LDjE30iX7tc3EdGgKws4gsJ1jM6cOSLYE1lh3J5peFW560sY1TxTYx2Kpl0QKaEBg==" saltValue="PDYUNrqsAzMturAIYtZt3g==" spinCount="100000" sheet="1" objects="1" scenarios="1"/>
  <mergeCells count="25">
    <mergeCell ref="A1:K1"/>
    <mergeCell ref="A2:K2"/>
    <mergeCell ref="A3:A4"/>
    <mergeCell ref="B3:B4"/>
    <mergeCell ref="C3:G3"/>
    <mergeCell ref="H3:K12"/>
    <mergeCell ref="D4:G4"/>
    <mergeCell ref="E19:E20"/>
    <mergeCell ref="E22:E23"/>
    <mergeCell ref="E24:E25"/>
    <mergeCell ref="E26:E27"/>
    <mergeCell ref="A13:K13"/>
    <mergeCell ref="C14:E14"/>
    <mergeCell ref="I14:J14"/>
    <mergeCell ref="A21:K21"/>
    <mergeCell ref="D10:G10"/>
    <mergeCell ref="D11:G11"/>
    <mergeCell ref="D12:G12"/>
    <mergeCell ref="E15:E16"/>
    <mergeCell ref="E17:E18"/>
    <mergeCell ref="D5:G5"/>
    <mergeCell ref="D6:G6"/>
    <mergeCell ref="D7:G7"/>
    <mergeCell ref="C8:G8"/>
    <mergeCell ref="D9:G9"/>
  </mergeCells>
  <pageMargins left="0.70866141732283472" right="0.70866141732283472" top="0.74803149606299213" bottom="0.74803149606299213"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44"/>
  <sheetViews>
    <sheetView showGridLines="0" workbookViewId="0">
      <selection activeCell="C6" sqref="C6:H6"/>
    </sheetView>
  </sheetViews>
  <sheetFormatPr baseColWidth="10" defaultColWidth="14.42578125" defaultRowHeight="15" customHeight="1"/>
  <cols>
    <col min="1" max="2" width="11.5703125" customWidth="1"/>
    <col min="3" max="3" width="8.42578125" customWidth="1"/>
    <col min="4" max="4" width="27.85546875" customWidth="1"/>
    <col min="5" max="5" width="34.7109375" customWidth="1"/>
    <col min="6" max="7" width="5.85546875" customWidth="1"/>
    <col min="8" max="8" width="38.5703125" customWidth="1"/>
    <col min="9" max="9" width="2" hidden="1" customWidth="1"/>
    <col min="10" max="11" width="14.42578125" hidden="1"/>
    <col min="12" max="12" width="0.140625" hidden="1" customWidth="1"/>
    <col min="13" max="14" width="14.42578125" hidden="1"/>
  </cols>
  <sheetData>
    <row r="1" spans="1:14" ht="78" customHeight="1">
      <c r="A1" s="134"/>
      <c r="B1" s="124"/>
      <c r="C1" s="124"/>
      <c r="D1" s="124"/>
      <c r="E1" s="124"/>
      <c r="F1" s="124"/>
      <c r="G1" s="124"/>
      <c r="H1" s="125"/>
      <c r="I1" s="37"/>
      <c r="J1" s="38"/>
      <c r="K1" s="38"/>
      <c r="L1" s="38"/>
      <c r="M1" s="38"/>
      <c r="N1" s="38"/>
    </row>
    <row r="2" spans="1:14" ht="22.5" customHeight="1">
      <c r="A2" s="134" t="s">
        <v>48</v>
      </c>
      <c r="B2" s="124"/>
      <c r="C2" s="124"/>
      <c r="D2" s="124"/>
      <c r="E2" s="124"/>
      <c r="F2" s="124"/>
      <c r="G2" s="124"/>
      <c r="H2" s="125"/>
      <c r="I2" s="37"/>
      <c r="J2" s="37"/>
      <c r="K2" s="37"/>
      <c r="L2" s="37"/>
      <c r="M2" s="37"/>
      <c r="N2" s="37"/>
    </row>
    <row r="3" spans="1:14" ht="22.5" customHeight="1">
      <c r="A3" s="146">
        <v>0.33333333333333331</v>
      </c>
      <c r="B3" s="125"/>
      <c r="C3" s="147" t="s">
        <v>49</v>
      </c>
      <c r="D3" s="124"/>
      <c r="E3" s="124"/>
      <c r="F3" s="124"/>
      <c r="G3" s="124"/>
      <c r="H3" s="125"/>
      <c r="I3" s="39"/>
      <c r="J3" s="38"/>
      <c r="K3" s="38"/>
      <c r="L3" s="38"/>
      <c r="M3" s="38"/>
      <c r="N3" s="38"/>
    </row>
    <row r="4" spans="1:14" ht="22.5" customHeight="1">
      <c r="A4" s="146">
        <v>0.34722222222222221</v>
      </c>
      <c r="B4" s="125"/>
      <c r="C4" s="147" t="s">
        <v>15</v>
      </c>
      <c r="D4" s="124"/>
      <c r="E4" s="124"/>
      <c r="F4" s="124"/>
      <c r="G4" s="124"/>
      <c r="H4" s="125"/>
      <c r="I4" s="39"/>
      <c r="J4" s="37"/>
      <c r="K4" s="37"/>
      <c r="L4" s="37"/>
      <c r="M4" s="37"/>
      <c r="N4" s="37"/>
    </row>
    <row r="5" spans="1:14" ht="22.5" customHeight="1">
      <c r="A5" s="146">
        <v>0.3611111111111111</v>
      </c>
      <c r="B5" s="125"/>
      <c r="C5" s="147" t="s">
        <v>50</v>
      </c>
      <c r="D5" s="124"/>
      <c r="E5" s="124"/>
      <c r="F5" s="124"/>
      <c r="G5" s="124"/>
      <c r="H5" s="125"/>
      <c r="I5" s="39"/>
      <c r="J5" s="37"/>
      <c r="K5" s="37"/>
      <c r="L5" s="37"/>
      <c r="M5" s="37"/>
      <c r="N5" s="37"/>
    </row>
    <row r="6" spans="1:14" ht="22.5" customHeight="1">
      <c r="A6" s="146">
        <v>0.375</v>
      </c>
      <c r="B6" s="125"/>
      <c r="C6" s="147" t="s">
        <v>16</v>
      </c>
      <c r="D6" s="124"/>
      <c r="E6" s="124"/>
      <c r="F6" s="124"/>
      <c r="G6" s="124"/>
      <c r="H6" s="125"/>
      <c r="I6" s="39"/>
      <c r="J6" s="37"/>
      <c r="K6" s="37"/>
      <c r="L6" s="37"/>
      <c r="M6" s="37"/>
      <c r="N6" s="37"/>
    </row>
    <row r="7" spans="1:14" ht="22.5" customHeight="1">
      <c r="A7" s="146">
        <v>0.3888888888888889</v>
      </c>
      <c r="B7" s="125"/>
      <c r="C7" s="147" t="s">
        <v>10</v>
      </c>
      <c r="D7" s="124"/>
      <c r="E7" s="124"/>
      <c r="F7" s="124"/>
      <c r="G7" s="124"/>
      <c r="H7" s="125"/>
      <c r="I7" s="39"/>
      <c r="J7" s="37"/>
      <c r="K7" s="37"/>
      <c r="L7" s="37"/>
      <c r="M7" s="37"/>
      <c r="N7" s="37"/>
    </row>
    <row r="8" spans="1:14" ht="22.5" customHeight="1">
      <c r="A8" s="146">
        <v>0.40277777777777779</v>
      </c>
      <c r="B8" s="125"/>
      <c r="C8" s="147" t="s">
        <v>51</v>
      </c>
      <c r="D8" s="124"/>
      <c r="E8" s="124"/>
      <c r="F8" s="124"/>
      <c r="G8" s="124"/>
      <c r="H8" s="125"/>
      <c r="I8" s="39"/>
      <c r="J8" s="37"/>
      <c r="K8" s="37"/>
      <c r="L8" s="37"/>
      <c r="M8" s="37"/>
      <c r="N8" s="37"/>
    </row>
    <row r="9" spans="1:14" ht="22.5" customHeight="1">
      <c r="A9" s="150">
        <v>0.41666666666666669</v>
      </c>
      <c r="B9" s="125"/>
      <c r="C9" s="148" t="s">
        <v>52</v>
      </c>
      <c r="D9" s="124"/>
      <c r="E9" s="124"/>
      <c r="F9" s="124"/>
      <c r="G9" s="124"/>
      <c r="H9" s="125"/>
      <c r="I9" s="40"/>
      <c r="J9" s="41"/>
      <c r="K9" s="37"/>
      <c r="L9" s="37"/>
      <c r="M9" s="37"/>
      <c r="N9" s="37"/>
    </row>
    <row r="10" spans="1:14" ht="22.5" customHeight="1">
      <c r="A10" s="146">
        <v>0.44444444444444442</v>
      </c>
      <c r="B10" s="125"/>
      <c r="C10" s="147" t="s">
        <v>9</v>
      </c>
      <c r="D10" s="124"/>
      <c r="E10" s="124"/>
      <c r="F10" s="124"/>
      <c r="G10" s="124"/>
      <c r="H10" s="125"/>
      <c r="I10" s="40"/>
      <c r="J10" s="41"/>
      <c r="K10" s="37"/>
      <c r="L10" s="37"/>
      <c r="M10" s="37"/>
      <c r="N10" s="37"/>
    </row>
    <row r="11" spans="1:14" ht="22.5" customHeight="1">
      <c r="A11" s="146">
        <v>0.45833333333333331</v>
      </c>
      <c r="B11" s="125"/>
      <c r="C11" s="147" t="s">
        <v>11</v>
      </c>
      <c r="D11" s="124"/>
      <c r="E11" s="124"/>
      <c r="F11" s="124"/>
      <c r="G11" s="124"/>
      <c r="H11" s="125"/>
      <c r="I11" s="39"/>
      <c r="J11" s="37"/>
      <c r="K11" s="38"/>
      <c r="L11" s="38"/>
      <c r="M11" s="38"/>
      <c r="N11" s="38"/>
    </row>
    <row r="12" spans="1:14" ht="22.5" customHeight="1">
      <c r="A12" s="149" t="s">
        <v>53</v>
      </c>
      <c r="B12" s="124"/>
      <c r="C12" s="124"/>
      <c r="D12" s="124"/>
      <c r="E12" s="124"/>
      <c r="F12" s="124"/>
      <c r="G12" s="124"/>
      <c r="H12" s="125"/>
      <c r="I12" s="42"/>
      <c r="J12" s="38"/>
      <c r="K12" s="38"/>
      <c r="L12" s="38"/>
      <c r="M12" s="38"/>
      <c r="N12" s="38"/>
    </row>
    <row r="13" spans="1:14" ht="22.5" customHeight="1">
      <c r="A13" s="149" t="s">
        <v>54</v>
      </c>
      <c r="B13" s="125"/>
      <c r="C13" s="43" t="s">
        <v>19</v>
      </c>
      <c r="D13" s="43" t="s">
        <v>55</v>
      </c>
      <c r="E13" s="43" t="s">
        <v>22</v>
      </c>
      <c r="F13" s="149" t="s">
        <v>56</v>
      </c>
      <c r="G13" s="125"/>
      <c r="H13" s="43" t="s">
        <v>22</v>
      </c>
      <c r="I13" s="42"/>
      <c r="J13" s="38"/>
      <c r="K13" s="38"/>
      <c r="L13" s="38"/>
      <c r="M13" s="38"/>
      <c r="N13" s="38"/>
    </row>
    <row r="14" spans="1:14" ht="22.5" customHeight="1">
      <c r="A14" s="44">
        <v>0.43402777777777779</v>
      </c>
      <c r="B14" s="44">
        <v>0.47222222222222221</v>
      </c>
      <c r="C14" s="45">
        <v>1</v>
      </c>
      <c r="D14" s="46" t="s">
        <v>24</v>
      </c>
      <c r="E14" s="47" t="s">
        <v>9</v>
      </c>
      <c r="F14" s="46">
        <v>2</v>
      </c>
      <c r="G14" s="46">
        <v>7</v>
      </c>
      <c r="H14" s="48" t="s">
        <v>16</v>
      </c>
      <c r="I14" s="37"/>
      <c r="J14" s="37"/>
      <c r="K14" s="37"/>
      <c r="L14" s="37"/>
      <c r="M14" s="37"/>
      <c r="N14" s="37"/>
    </row>
    <row r="15" spans="1:14" ht="22.5" customHeight="1">
      <c r="A15" s="44">
        <v>0.47222222222222221</v>
      </c>
      <c r="B15" s="44">
        <v>0.51041666666666663</v>
      </c>
      <c r="C15" s="45">
        <v>2</v>
      </c>
      <c r="D15" s="46" t="s">
        <v>25</v>
      </c>
      <c r="E15" s="47" t="s">
        <v>12</v>
      </c>
      <c r="F15" s="46">
        <v>5</v>
      </c>
      <c r="G15" s="46">
        <v>1</v>
      </c>
      <c r="H15" s="48" t="s">
        <v>14</v>
      </c>
      <c r="I15" s="37"/>
      <c r="J15" s="37"/>
      <c r="K15" s="37"/>
      <c r="L15" s="37"/>
      <c r="M15" s="37"/>
      <c r="N15" s="37"/>
    </row>
    <row r="16" spans="1:14" ht="22.5" customHeight="1">
      <c r="A16" s="44">
        <v>0.51041666666666663</v>
      </c>
      <c r="B16" s="44">
        <v>0.54861111111111116</v>
      </c>
      <c r="C16" s="45">
        <v>3</v>
      </c>
      <c r="D16" s="49" t="s">
        <v>30</v>
      </c>
      <c r="E16" s="50" t="s">
        <v>10</v>
      </c>
      <c r="F16" s="49">
        <v>3</v>
      </c>
      <c r="G16" s="49">
        <v>2</v>
      </c>
      <c r="H16" s="51" t="s">
        <v>17</v>
      </c>
      <c r="I16" s="37"/>
      <c r="J16" s="37"/>
      <c r="K16" s="37"/>
      <c r="L16" s="37"/>
      <c r="M16" s="37"/>
      <c r="N16" s="37"/>
    </row>
    <row r="17" spans="1:14" ht="22.5" customHeight="1">
      <c r="A17" s="44">
        <v>0.54861111111111116</v>
      </c>
      <c r="B17" s="44">
        <v>0.58680555555555558</v>
      </c>
      <c r="C17" s="45">
        <v>4</v>
      </c>
      <c r="D17" s="49" t="s">
        <v>30</v>
      </c>
      <c r="E17" s="50" t="s">
        <v>11</v>
      </c>
      <c r="F17" s="49">
        <v>6</v>
      </c>
      <c r="G17" s="49">
        <v>0</v>
      </c>
      <c r="H17" s="51" t="s">
        <v>15</v>
      </c>
      <c r="I17" s="37"/>
      <c r="J17" s="37"/>
      <c r="K17" s="37"/>
      <c r="L17" s="37"/>
      <c r="M17" s="52"/>
      <c r="N17" s="53"/>
    </row>
    <row r="18" spans="1:14" ht="22.5" customHeight="1">
      <c r="A18" s="44">
        <v>0.58680555555555558</v>
      </c>
      <c r="B18" s="44">
        <v>0.625</v>
      </c>
      <c r="C18" s="45">
        <v>5</v>
      </c>
      <c r="D18" s="46" t="s">
        <v>26</v>
      </c>
      <c r="E18" s="47" t="s">
        <v>9</v>
      </c>
      <c r="F18" s="46">
        <v>3</v>
      </c>
      <c r="G18" s="46">
        <v>1</v>
      </c>
      <c r="H18" s="48" t="s">
        <v>14</v>
      </c>
      <c r="I18" s="42"/>
      <c r="J18" s="37"/>
      <c r="K18" s="37"/>
      <c r="L18" s="37"/>
      <c r="M18" s="37"/>
      <c r="N18" s="37"/>
    </row>
    <row r="19" spans="1:14" ht="22.5" customHeight="1">
      <c r="A19" s="44">
        <v>0.625</v>
      </c>
      <c r="B19" s="44">
        <v>0.66319444444444442</v>
      </c>
      <c r="C19" s="45">
        <v>6</v>
      </c>
      <c r="D19" s="46" t="s">
        <v>27</v>
      </c>
      <c r="E19" s="47" t="s">
        <v>16</v>
      </c>
      <c r="F19" s="46">
        <v>3</v>
      </c>
      <c r="G19" s="46">
        <v>0</v>
      </c>
      <c r="H19" s="48" t="s">
        <v>12</v>
      </c>
      <c r="I19" s="42"/>
      <c r="J19" s="38"/>
      <c r="K19" s="38"/>
      <c r="L19" s="38"/>
      <c r="M19" s="38"/>
      <c r="N19" s="38"/>
    </row>
    <row r="20" spans="1:14" ht="22.5" customHeight="1">
      <c r="A20" s="44">
        <v>0.66319444444444442</v>
      </c>
      <c r="B20" s="44">
        <v>0.70138888888888884</v>
      </c>
      <c r="C20" s="45">
        <v>7</v>
      </c>
      <c r="D20" s="49" t="s">
        <v>31</v>
      </c>
      <c r="E20" s="50" t="s">
        <v>10</v>
      </c>
      <c r="F20" s="49">
        <v>3</v>
      </c>
      <c r="G20" s="49">
        <v>0</v>
      </c>
      <c r="H20" s="51" t="s">
        <v>15</v>
      </c>
      <c r="I20" s="39"/>
      <c r="J20" s="38"/>
      <c r="K20" s="38"/>
      <c r="L20" s="38"/>
      <c r="M20" s="38"/>
      <c r="N20" s="38"/>
    </row>
    <row r="21" spans="1:14" ht="22.5" customHeight="1">
      <c r="A21" s="44">
        <v>0.70138888888888884</v>
      </c>
      <c r="B21" s="44">
        <v>0.73958333333333337</v>
      </c>
      <c r="C21" s="45">
        <v>8</v>
      </c>
      <c r="D21" s="49" t="s">
        <v>31</v>
      </c>
      <c r="E21" s="50" t="s">
        <v>17</v>
      </c>
      <c r="F21" s="49">
        <v>0</v>
      </c>
      <c r="G21" s="49">
        <v>11</v>
      </c>
      <c r="H21" s="51" t="s">
        <v>11</v>
      </c>
      <c r="I21" s="54"/>
      <c r="J21" s="38"/>
      <c r="K21" s="38"/>
      <c r="L21" s="38"/>
      <c r="M21" s="38"/>
      <c r="N21" s="38"/>
    </row>
    <row r="22" spans="1:14" ht="22.5" customHeight="1">
      <c r="A22" s="44">
        <v>0.73958333333333337</v>
      </c>
      <c r="B22" s="44">
        <v>0.79166666666666663</v>
      </c>
      <c r="C22" s="151" t="s">
        <v>57</v>
      </c>
      <c r="D22" s="124"/>
      <c r="E22" s="124"/>
      <c r="F22" s="124"/>
      <c r="G22" s="124"/>
      <c r="H22" s="125"/>
      <c r="I22" s="54"/>
      <c r="J22" s="37"/>
      <c r="K22" s="37"/>
      <c r="L22" s="37"/>
      <c r="M22" s="37"/>
      <c r="N22" s="37"/>
    </row>
    <row r="23" spans="1:14" ht="22.5" customHeight="1">
      <c r="A23" s="146">
        <v>0.79166666666666663</v>
      </c>
      <c r="B23" s="125"/>
      <c r="C23" s="147" t="s">
        <v>58</v>
      </c>
      <c r="D23" s="124"/>
      <c r="E23" s="124"/>
      <c r="F23" s="124"/>
      <c r="G23" s="124"/>
      <c r="H23" s="125"/>
      <c r="I23" s="54"/>
      <c r="J23" s="37"/>
      <c r="K23" s="37"/>
      <c r="L23" s="37"/>
      <c r="M23" s="37"/>
      <c r="N23" s="37"/>
    </row>
    <row r="24" spans="1:14" ht="22.5" customHeight="1">
      <c r="A24" s="44">
        <v>0.8125</v>
      </c>
      <c r="B24" s="44">
        <v>0.86458333333333337</v>
      </c>
      <c r="C24" s="151" t="s">
        <v>57</v>
      </c>
      <c r="D24" s="124"/>
      <c r="E24" s="124"/>
      <c r="F24" s="124"/>
      <c r="G24" s="124"/>
      <c r="H24" s="125"/>
      <c r="I24" s="54"/>
      <c r="J24" s="37"/>
      <c r="K24" s="37"/>
      <c r="L24" s="37"/>
      <c r="M24" s="37"/>
      <c r="N24" s="37"/>
    </row>
    <row r="25" spans="1:14" ht="22.5" customHeight="1">
      <c r="A25" s="149" t="s">
        <v>59</v>
      </c>
      <c r="B25" s="124"/>
      <c r="C25" s="124"/>
      <c r="D25" s="124"/>
      <c r="E25" s="124"/>
      <c r="F25" s="124"/>
      <c r="G25" s="124"/>
      <c r="H25" s="125"/>
      <c r="I25" s="42"/>
      <c r="J25" s="38"/>
      <c r="K25" s="38"/>
      <c r="L25" s="38"/>
      <c r="M25" s="38"/>
      <c r="N25" s="38"/>
    </row>
    <row r="26" spans="1:14" ht="22.5" customHeight="1">
      <c r="A26" s="43" t="s">
        <v>54</v>
      </c>
      <c r="B26" s="43" t="s">
        <v>60</v>
      </c>
      <c r="C26" s="43" t="s">
        <v>19</v>
      </c>
      <c r="D26" s="43" t="s">
        <v>55</v>
      </c>
      <c r="E26" s="43" t="s">
        <v>22</v>
      </c>
      <c r="F26" s="149" t="s">
        <v>56</v>
      </c>
      <c r="G26" s="125"/>
      <c r="H26" s="43" t="s">
        <v>22</v>
      </c>
      <c r="I26" s="42"/>
      <c r="J26" s="37"/>
      <c r="K26" s="37"/>
      <c r="L26" s="37"/>
      <c r="M26" s="37"/>
      <c r="N26" s="37"/>
    </row>
    <row r="27" spans="1:14" ht="22.5" customHeight="1">
      <c r="A27" s="44">
        <v>0.33333333333333331</v>
      </c>
      <c r="B27" s="44">
        <v>0.37152777777777779</v>
      </c>
      <c r="C27" s="45">
        <v>9</v>
      </c>
      <c r="D27" s="46" t="s">
        <v>28</v>
      </c>
      <c r="E27" s="47" t="s">
        <v>9</v>
      </c>
      <c r="F27" s="46">
        <v>3</v>
      </c>
      <c r="G27" s="46">
        <v>5</v>
      </c>
      <c r="H27" s="48" t="s">
        <v>12</v>
      </c>
      <c r="I27" s="42"/>
      <c r="J27" s="37"/>
      <c r="K27" s="37"/>
      <c r="L27" s="37"/>
      <c r="M27" s="37"/>
      <c r="N27" s="37"/>
    </row>
    <row r="28" spans="1:14" ht="22.5" customHeight="1">
      <c r="A28" s="44">
        <v>0.37152777777777779</v>
      </c>
      <c r="B28" s="44">
        <v>0.40972222222222221</v>
      </c>
      <c r="C28" s="45">
        <v>10</v>
      </c>
      <c r="D28" s="46" t="s">
        <v>28</v>
      </c>
      <c r="E28" s="47" t="s">
        <v>14</v>
      </c>
      <c r="F28" s="46">
        <v>3</v>
      </c>
      <c r="G28" s="46">
        <v>4</v>
      </c>
      <c r="H28" s="48" t="s">
        <v>16</v>
      </c>
      <c r="I28" s="42"/>
      <c r="J28" s="37"/>
      <c r="K28" s="37"/>
      <c r="L28" s="37"/>
      <c r="M28" s="37"/>
      <c r="N28" s="37"/>
    </row>
    <row r="29" spans="1:14" ht="22.5" customHeight="1">
      <c r="A29" s="44">
        <v>0.40972222222222221</v>
      </c>
      <c r="B29" s="44">
        <v>0.44791666666666669</v>
      </c>
      <c r="C29" s="45">
        <v>11</v>
      </c>
      <c r="D29" s="49" t="s">
        <v>32</v>
      </c>
      <c r="E29" s="50" t="s">
        <v>10</v>
      </c>
      <c r="F29" s="49">
        <v>2</v>
      </c>
      <c r="G29" s="49">
        <v>1</v>
      </c>
      <c r="H29" s="51" t="s">
        <v>11</v>
      </c>
      <c r="I29" s="42"/>
      <c r="J29" s="37"/>
      <c r="K29" s="37"/>
      <c r="L29" s="37"/>
      <c r="M29" s="37"/>
      <c r="N29" s="37"/>
    </row>
    <row r="30" spans="1:14" ht="22.5" customHeight="1">
      <c r="A30" s="44">
        <v>0.44791666666666669</v>
      </c>
      <c r="B30" s="44">
        <v>0.4861111111111111</v>
      </c>
      <c r="C30" s="45">
        <v>12</v>
      </c>
      <c r="D30" s="49" t="s">
        <v>32</v>
      </c>
      <c r="E30" s="50" t="s">
        <v>15</v>
      </c>
      <c r="F30" s="49">
        <v>5</v>
      </c>
      <c r="G30" s="49">
        <v>3</v>
      </c>
      <c r="H30" s="51" t="s">
        <v>17</v>
      </c>
      <c r="I30" s="42"/>
      <c r="J30" s="37"/>
      <c r="K30" s="37"/>
      <c r="L30" s="37"/>
      <c r="M30" s="37"/>
      <c r="N30" s="37"/>
    </row>
    <row r="31" spans="1:14" ht="22.5" customHeight="1">
      <c r="A31" s="44">
        <v>0.4861111111111111</v>
      </c>
      <c r="B31" s="44">
        <v>0.54166666666666663</v>
      </c>
      <c r="C31" s="151" t="s">
        <v>57</v>
      </c>
      <c r="D31" s="124"/>
      <c r="E31" s="124"/>
      <c r="F31" s="124"/>
      <c r="G31" s="124"/>
      <c r="H31" s="125"/>
      <c r="I31" s="42"/>
      <c r="J31" s="37"/>
      <c r="K31" s="37"/>
      <c r="L31" s="37"/>
      <c r="M31" s="37"/>
      <c r="N31" s="37"/>
    </row>
    <row r="32" spans="1:14" ht="22.5" customHeight="1">
      <c r="A32" s="146">
        <v>0.54166666666666663</v>
      </c>
      <c r="B32" s="125"/>
      <c r="C32" s="147" t="s">
        <v>61</v>
      </c>
      <c r="D32" s="124"/>
      <c r="E32" s="124"/>
      <c r="F32" s="124"/>
      <c r="G32" s="124"/>
      <c r="H32" s="125"/>
      <c r="I32" s="42"/>
      <c r="J32" s="38"/>
      <c r="K32" s="38"/>
      <c r="L32" s="38"/>
      <c r="M32" s="38"/>
      <c r="N32" s="38"/>
    </row>
    <row r="33" spans="1:14" ht="22.5" customHeight="1">
      <c r="A33" s="44">
        <v>0.58333333333333337</v>
      </c>
      <c r="B33" s="44">
        <v>0.66666666666666663</v>
      </c>
      <c r="C33" s="151" t="s">
        <v>57</v>
      </c>
      <c r="D33" s="124"/>
      <c r="E33" s="124"/>
      <c r="F33" s="124"/>
      <c r="G33" s="124"/>
      <c r="H33" s="125"/>
      <c r="I33" s="39"/>
      <c r="J33" s="38"/>
      <c r="K33" s="38"/>
      <c r="L33" s="38"/>
      <c r="M33" s="38"/>
      <c r="N33" s="38"/>
    </row>
    <row r="34" spans="1:14" ht="22.5" customHeight="1">
      <c r="A34" s="44">
        <v>0.66666666666666663</v>
      </c>
      <c r="B34" s="44">
        <v>0.70486111111111116</v>
      </c>
      <c r="C34" s="45">
        <v>13</v>
      </c>
      <c r="D34" s="45" t="s">
        <v>33</v>
      </c>
      <c r="E34" s="55" t="s">
        <v>62</v>
      </c>
      <c r="F34" s="45" t="s">
        <v>63</v>
      </c>
      <c r="G34" s="45" t="s">
        <v>64</v>
      </c>
      <c r="H34" s="56" t="s">
        <v>65</v>
      </c>
      <c r="I34" s="42"/>
      <c r="J34" s="38"/>
      <c r="K34" s="38"/>
      <c r="L34" s="38"/>
      <c r="M34" s="38"/>
      <c r="N34" s="38"/>
    </row>
    <row r="35" spans="1:14" ht="22.5" customHeight="1">
      <c r="A35" s="44">
        <v>0.70486111111111116</v>
      </c>
      <c r="B35" s="44">
        <v>0.74305555555555558</v>
      </c>
      <c r="C35" s="45">
        <v>14</v>
      </c>
      <c r="D35" s="45" t="s">
        <v>33</v>
      </c>
      <c r="E35" s="55" t="s">
        <v>66</v>
      </c>
      <c r="F35" s="45">
        <v>3</v>
      </c>
      <c r="G35" s="45">
        <v>2</v>
      </c>
      <c r="H35" s="56" t="s">
        <v>67</v>
      </c>
      <c r="I35" s="42"/>
      <c r="J35" s="38"/>
      <c r="K35" s="38"/>
      <c r="L35" s="38"/>
      <c r="M35" s="38"/>
      <c r="N35" s="38"/>
    </row>
    <row r="36" spans="1:14" ht="22.5" customHeight="1">
      <c r="A36" s="44">
        <v>0.74305555555555558</v>
      </c>
      <c r="B36" s="44">
        <v>0.85069444444444442</v>
      </c>
      <c r="C36" s="151" t="s">
        <v>57</v>
      </c>
      <c r="D36" s="124"/>
      <c r="E36" s="124"/>
      <c r="F36" s="124"/>
      <c r="G36" s="124"/>
      <c r="H36" s="125"/>
      <c r="I36" s="37"/>
      <c r="J36" s="37"/>
      <c r="K36" s="37"/>
      <c r="L36" s="38"/>
      <c r="M36" s="38"/>
      <c r="N36" s="38"/>
    </row>
    <row r="37" spans="1:14" ht="22.5" customHeight="1">
      <c r="A37" s="149" t="s">
        <v>68</v>
      </c>
      <c r="B37" s="124"/>
      <c r="C37" s="124"/>
      <c r="D37" s="124"/>
      <c r="E37" s="124"/>
      <c r="F37" s="124"/>
      <c r="G37" s="124"/>
      <c r="H37" s="125"/>
      <c r="I37" s="42"/>
      <c r="J37" s="37"/>
      <c r="K37" s="37"/>
      <c r="L37" s="37"/>
      <c r="M37" s="37"/>
      <c r="N37" s="37"/>
    </row>
    <row r="38" spans="1:14" ht="22.5" customHeight="1">
      <c r="A38" s="43" t="s">
        <v>54</v>
      </c>
      <c r="B38" s="43" t="s">
        <v>60</v>
      </c>
      <c r="C38" s="43" t="s">
        <v>19</v>
      </c>
      <c r="D38" s="43" t="s">
        <v>55</v>
      </c>
      <c r="E38" s="43" t="s">
        <v>22</v>
      </c>
      <c r="F38" s="149" t="s">
        <v>56</v>
      </c>
      <c r="G38" s="125"/>
      <c r="H38" s="43" t="s">
        <v>22</v>
      </c>
      <c r="I38" s="42"/>
      <c r="J38" s="38"/>
      <c r="K38" s="38"/>
      <c r="L38" s="38"/>
      <c r="M38" s="38"/>
      <c r="N38" s="38"/>
    </row>
    <row r="39" spans="1:14" ht="22.5" customHeight="1">
      <c r="A39" s="44">
        <v>0.33333333333333331</v>
      </c>
      <c r="B39" s="44">
        <v>0.42708333333333331</v>
      </c>
      <c r="C39" s="151" t="s">
        <v>57</v>
      </c>
      <c r="D39" s="124"/>
      <c r="E39" s="124"/>
      <c r="F39" s="124"/>
      <c r="G39" s="124"/>
      <c r="H39" s="125"/>
      <c r="I39" s="42"/>
      <c r="J39" s="38"/>
      <c r="K39" s="38"/>
      <c r="L39" s="38"/>
      <c r="M39" s="38"/>
      <c r="N39" s="38"/>
    </row>
    <row r="40" spans="1:14" ht="22.5" customHeight="1">
      <c r="A40" s="44">
        <v>0.42708333333333331</v>
      </c>
      <c r="B40" s="44">
        <v>0.46527777777777779</v>
      </c>
      <c r="C40" s="45">
        <v>15</v>
      </c>
      <c r="D40" s="45" t="s">
        <v>38</v>
      </c>
      <c r="E40" s="55" t="s">
        <v>50</v>
      </c>
      <c r="F40" s="45" t="s">
        <v>69</v>
      </c>
      <c r="G40" s="45" t="s">
        <v>70</v>
      </c>
      <c r="H40" s="56" t="s">
        <v>17</v>
      </c>
      <c r="I40" s="57"/>
      <c r="J40" s="57"/>
      <c r="K40" s="57"/>
      <c r="L40" s="57"/>
      <c r="M40" s="57"/>
      <c r="N40" s="57"/>
    </row>
    <row r="41" spans="1:14" ht="22.5" customHeight="1">
      <c r="A41" s="44">
        <v>0.46527777777777779</v>
      </c>
      <c r="B41" s="44">
        <v>0.50347222222222221</v>
      </c>
      <c r="C41" s="45">
        <v>16</v>
      </c>
      <c r="D41" s="45" t="s">
        <v>41</v>
      </c>
      <c r="E41" s="55" t="s">
        <v>9</v>
      </c>
      <c r="F41" s="45">
        <v>6</v>
      </c>
      <c r="G41" s="45">
        <v>2</v>
      </c>
      <c r="H41" s="56" t="s">
        <v>15</v>
      </c>
      <c r="I41" s="37"/>
      <c r="J41" s="38"/>
      <c r="K41" s="38"/>
      <c r="L41" s="38"/>
      <c r="M41" s="38"/>
      <c r="N41" s="38"/>
    </row>
    <row r="42" spans="1:14" ht="22.5" customHeight="1">
      <c r="A42" s="44">
        <v>0.50347222222222221</v>
      </c>
      <c r="B42" s="44">
        <v>0.54166666666666663</v>
      </c>
      <c r="C42" s="45">
        <v>17</v>
      </c>
      <c r="D42" s="45" t="s">
        <v>44</v>
      </c>
      <c r="E42" s="55" t="s">
        <v>16</v>
      </c>
      <c r="F42" s="45">
        <v>3</v>
      </c>
      <c r="G42" s="45">
        <v>1</v>
      </c>
      <c r="H42" s="56" t="s">
        <v>12</v>
      </c>
      <c r="I42" s="37"/>
      <c r="J42" s="38"/>
      <c r="K42" s="38"/>
      <c r="L42" s="38"/>
      <c r="M42" s="38"/>
      <c r="N42" s="38"/>
    </row>
    <row r="43" spans="1:14" ht="22.5" customHeight="1">
      <c r="A43" s="44">
        <v>0.54166666666666663</v>
      </c>
      <c r="B43" s="44">
        <v>0.58333333333333337</v>
      </c>
      <c r="C43" s="45">
        <v>18</v>
      </c>
      <c r="D43" s="45" t="s">
        <v>46</v>
      </c>
      <c r="E43" s="55" t="s">
        <v>11</v>
      </c>
      <c r="F43" s="45">
        <v>1</v>
      </c>
      <c r="G43" s="45">
        <v>0</v>
      </c>
      <c r="H43" s="56" t="s">
        <v>10</v>
      </c>
      <c r="I43" s="37"/>
      <c r="J43" s="37"/>
      <c r="K43" s="37"/>
      <c r="L43" s="37"/>
      <c r="M43" s="37"/>
      <c r="N43" s="37"/>
    </row>
    <row r="44" spans="1:14" ht="22.5" customHeight="1">
      <c r="A44" s="146">
        <v>0.58333333333333337</v>
      </c>
      <c r="B44" s="125"/>
      <c r="C44" s="147" t="s">
        <v>71</v>
      </c>
      <c r="D44" s="124"/>
      <c r="E44" s="124"/>
      <c r="F44" s="124"/>
      <c r="G44" s="124"/>
      <c r="H44" s="125"/>
      <c r="I44" s="37"/>
      <c r="J44" s="38"/>
      <c r="K44" s="38"/>
      <c r="L44" s="38"/>
      <c r="M44" s="38"/>
      <c r="N44" s="38"/>
    </row>
  </sheetData>
  <sheetProtection algorithmName="SHA-512" hashValue="GWEkoUJkhGYJzVikcue/Ezr3gNSAI7An5oPhrl1EOdQCZr0bpCyvk53Ib4QAYwfqvk9vE5RynX6giiJd5wMtmw==" saltValue="K2ne1EA2frnjKEHHPoc0Qw==" spinCount="100000" sheet="1" objects="1" scenarios="1"/>
  <mergeCells count="39">
    <mergeCell ref="C24:H24"/>
    <mergeCell ref="A25:H25"/>
    <mergeCell ref="F26:G26"/>
    <mergeCell ref="C31:H31"/>
    <mergeCell ref="A44:B44"/>
    <mergeCell ref="C44:H44"/>
    <mergeCell ref="A32:B32"/>
    <mergeCell ref="C32:H32"/>
    <mergeCell ref="C33:H33"/>
    <mergeCell ref="C36:H36"/>
    <mergeCell ref="A37:H37"/>
    <mergeCell ref="F38:G38"/>
    <mergeCell ref="C39:H39"/>
    <mergeCell ref="A5:B5"/>
    <mergeCell ref="A6:B6"/>
    <mergeCell ref="A7:B7"/>
    <mergeCell ref="A8:B8"/>
    <mergeCell ref="A9:B9"/>
    <mergeCell ref="C10:H10"/>
    <mergeCell ref="C11:H11"/>
    <mergeCell ref="A12:H12"/>
    <mergeCell ref="A13:B13"/>
    <mergeCell ref="A23:B23"/>
    <mergeCell ref="A10:B10"/>
    <mergeCell ref="A11:B11"/>
    <mergeCell ref="F13:G13"/>
    <mergeCell ref="C22:H22"/>
    <mergeCell ref="C23:H23"/>
    <mergeCell ref="C5:H5"/>
    <mergeCell ref="C6:H6"/>
    <mergeCell ref="C7:H7"/>
    <mergeCell ref="C8:H8"/>
    <mergeCell ref="C9:H9"/>
    <mergeCell ref="A1:H1"/>
    <mergeCell ref="A2:H2"/>
    <mergeCell ref="A3:B3"/>
    <mergeCell ref="C3:H3"/>
    <mergeCell ref="A4:B4"/>
    <mergeCell ref="C4:H4"/>
  </mergeCells>
  <pageMargins left="0.7" right="0.7" top="0.75" bottom="0.75" header="0" footer="0"/>
  <pageSetup paperSize="9" scale="41"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0"/>
  <sheetViews>
    <sheetView workbookViewId="0">
      <selection sqref="A1:R1"/>
    </sheetView>
  </sheetViews>
  <sheetFormatPr baseColWidth="10" defaultColWidth="14.42578125" defaultRowHeight="15" customHeight="1"/>
  <cols>
    <col min="1" max="1" width="30.7109375" customWidth="1"/>
    <col min="2" max="18" width="3.7109375" customWidth="1"/>
  </cols>
  <sheetData>
    <row r="1" spans="1:18" ht="54.75" customHeight="1">
      <c r="A1" s="134"/>
      <c r="B1" s="124"/>
      <c r="C1" s="124"/>
      <c r="D1" s="124"/>
      <c r="E1" s="124"/>
      <c r="F1" s="124"/>
      <c r="G1" s="124"/>
      <c r="H1" s="124"/>
      <c r="I1" s="124"/>
      <c r="J1" s="124"/>
      <c r="K1" s="124"/>
      <c r="L1" s="124"/>
      <c r="M1" s="124"/>
      <c r="N1" s="124"/>
      <c r="O1" s="124"/>
      <c r="P1" s="124"/>
      <c r="Q1" s="124"/>
      <c r="R1" s="125"/>
    </row>
    <row r="2" spans="1:18" ht="114" customHeight="1">
      <c r="A2" s="58" t="s">
        <v>72</v>
      </c>
      <c r="B2" s="158" t="str">
        <f>A3</f>
        <v>FCM ROLLING - CALDAS</v>
      </c>
      <c r="C2" s="125"/>
      <c r="D2" s="159" t="str">
        <f>A5</f>
        <v>CORAZONISTA ROJO - BOGOTÁ</v>
      </c>
      <c r="E2" s="125"/>
      <c r="F2" s="160" t="str">
        <f>A7</f>
        <v>ORION - ANTIOQUIA</v>
      </c>
      <c r="G2" s="125"/>
      <c r="H2" s="161" t="str">
        <f>A9</f>
        <v>SABANETA - ANTIOQUIA</v>
      </c>
      <c r="I2" s="125"/>
      <c r="J2" s="59" t="s">
        <v>73</v>
      </c>
      <c r="K2" s="59" t="s">
        <v>74</v>
      </c>
      <c r="L2" s="59" t="s">
        <v>75</v>
      </c>
      <c r="M2" s="59" t="s">
        <v>76</v>
      </c>
      <c r="N2" s="59" t="s">
        <v>77</v>
      </c>
      <c r="O2" s="59" t="s">
        <v>78</v>
      </c>
      <c r="P2" s="59" t="s">
        <v>79</v>
      </c>
      <c r="Q2" s="59" t="s">
        <v>80</v>
      </c>
      <c r="R2" s="59" t="s">
        <v>81</v>
      </c>
    </row>
    <row r="3" spans="1:18">
      <c r="A3" s="162" t="s">
        <v>9</v>
      </c>
      <c r="B3" s="60"/>
      <c r="C3" s="61"/>
      <c r="D3" s="62"/>
      <c r="E3" s="63">
        <v>5</v>
      </c>
      <c r="F3" s="62"/>
      <c r="G3" s="63">
        <v>1</v>
      </c>
      <c r="H3" s="62"/>
      <c r="I3" s="63">
        <v>7</v>
      </c>
      <c r="J3" s="152">
        <v>3</v>
      </c>
      <c r="K3" s="152">
        <v>1</v>
      </c>
      <c r="L3" s="152">
        <v>0</v>
      </c>
      <c r="M3" s="152">
        <v>2</v>
      </c>
      <c r="N3" s="152">
        <f>B4+D4+F4+H4</f>
        <v>8</v>
      </c>
      <c r="O3" s="152">
        <f>C3+E3+G3+I3</f>
        <v>13</v>
      </c>
      <c r="P3" s="152">
        <f>N3-O3</f>
        <v>-5</v>
      </c>
      <c r="Q3" s="153">
        <f>K3*3+L3</f>
        <v>3</v>
      </c>
      <c r="R3" s="154" t="s">
        <v>82</v>
      </c>
    </row>
    <row r="4" spans="1:18">
      <c r="A4" s="128"/>
      <c r="B4" s="64"/>
      <c r="C4" s="65"/>
      <c r="D4" s="66">
        <v>3</v>
      </c>
      <c r="E4" s="67"/>
      <c r="F4" s="66">
        <v>3</v>
      </c>
      <c r="G4" s="67"/>
      <c r="H4" s="66">
        <v>2</v>
      </c>
      <c r="I4" s="67"/>
      <c r="J4" s="137"/>
      <c r="K4" s="137"/>
      <c r="L4" s="137"/>
      <c r="M4" s="137"/>
      <c r="N4" s="137"/>
      <c r="O4" s="137"/>
      <c r="P4" s="137"/>
      <c r="Q4" s="137"/>
      <c r="R4" s="137"/>
    </row>
    <row r="5" spans="1:18">
      <c r="A5" s="163" t="s">
        <v>12</v>
      </c>
      <c r="B5" s="62"/>
      <c r="C5" s="63">
        <v>3</v>
      </c>
      <c r="D5" s="60"/>
      <c r="E5" s="61"/>
      <c r="F5" s="62"/>
      <c r="G5" s="63">
        <v>1</v>
      </c>
      <c r="H5" s="62"/>
      <c r="I5" s="63">
        <v>3</v>
      </c>
      <c r="J5" s="152">
        <v>3</v>
      </c>
      <c r="K5" s="152">
        <v>2</v>
      </c>
      <c r="L5" s="152">
        <v>0</v>
      </c>
      <c r="M5" s="152">
        <v>1</v>
      </c>
      <c r="N5" s="152">
        <f>B6+D6+F6+H6</f>
        <v>10</v>
      </c>
      <c r="O5" s="152">
        <f>C5+E5+G5+I5</f>
        <v>7</v>
      </c>
      <c r="P5" s="152">
        <f>N5-O5</f>
        <v>3</v>
      </c>
      <c r="Q5" s="153">
        <f>K5*3+L5</f>
        <v>6</v>
      </c>
      <c r="R5" s="154" t="s">
        <v>83</v>
      </c>
    </row>
    <row r="6" spans="1:18">
      <c r="A6" s="128"/>
      <c r="B6" s="66">
        <v>5</v>
      </c>
      <c r="C6" s="67"/>
      <c r="D6" s="64"/>
      <c r="E6" s="65"/>
      <c r="F6" s="66">
        <v>5</v>
      </c>
      <c r="G6" s="67"/>
      <c r="H6" s="66">
        <v>0</v>
      </c>
      <c r="I6" s="67"/>
      <c r="J6" s="137"/>
      <c r="K6" s="137"/>
      <c r="L6" s="137"/>
      <c r="M6" s="137"/>
      <c r="N6" s="137"/>
      <c r="O6" s="137"/>
      <c r="P6" s="137"/>
      <c r="Q6" s="137"/>
      <c r="R6" s="137"/>
    </row>
    <row r="7" spans="1:18">
      <c r="A7" s="155" t="s">
        <v>14</v>
      </c>
      <c r="B7" s="62"/>
      <c r="C7" s="63">
        <v>3</v>
      </c>
      <c r="D7" s="62"/>
      <c r="E7" s="63">
        <v>5</v>
      </c>
      <c r="F7" s="60"/>
      <c r="G7" s="61"/>
      <c r="H7" s="62"/>
      <c r="I7" s="63">
        <v>4</v>
      </c>
      <c r="J7" s="152">
        <v>3</v>
      </c>
      <c r="K7" s="152">
        <v>0</v>
      </c>
      <c r="L7" s="152">
        <v>0</v>
      </c>
      <c r="M7" s="152">
        <v>3</v>
      </c>
      <c r="N7" s="152">
        <f>B8+D8+F8+H8</f>
        <v>5</v>
      </c>
      <c r="O7" s="152">
        <f>C7+E7+G7+I7</f>
        <v>12</v>
      </c>
      <c r="P7" s="152">
        <f>N7-O7</f>
        <v>-7</v>
      </c>
      <c r="Q7" s="153">
        <f>K7*3+L7</f>
        <v>0</v>
      </c>
      <c r="R7" s="154" t="s">
        <v>84</v>
      </c>
    </row>
    <row r="8" spans="1:18">
      <c r="A8" s="128"/>
      <c r="B8" s="66">
        <v>1</v>
      </c>
      <c r="C8" s="67"/>
      <c r="D8" s="66">
        <v>1</v>
      </c>
      <c r="E8" s="67"/>
      <c r="F8" s="64"/>
      <c r="G8" s="65"/>
      <c r="H8" s="66">
        <v>3</v>
      </c>
      <c r="I8" s="67"/>
      <c r="J8" s="137"/>
      <c r="K8" s="137"/>
      <c r="L8" s="137"/>
      <c r="M8" s="137"/>
      <c r="N8" s="137"/>
      <c r="O8" s="137"/>
      <c r="P8" s="137"/>
      <c r="Q8" s="137"/>
      <c r="R8" s="137"/>
    </row>
    <row r="9" spans="1:18">
      <c r="A9" s="156" t="s">
        <v>16</v>
      </c>
      <c r="B9" s="62"/>
      <c r="C9" s="63">
        <v>2</v>
      </c>
      <c r="D9" s="62"/>
      <c r="E9" s="63">
        <v>0</v>
      </c>
      <c r="F9" s="62"/>
      <c r="G9" s="63">
        <v>3</v>
      </c>
      <c r="H9" s="60"/>
      <c r="I9" s="61"/>
      <c r="J9" s="152">
        <v>3</v>
      </c>
      <c r="K9" s="152">
        <v>3</v>
      </c>
      <c r="L9" s="152">
        <v>0</v>
      </c>
      <c r="M9" s="152">
        <v>0</v>
      </c>
      <c r="N9" s="152">
        <f>B10+D10+F10+H10</f>
        <v>14</v>
      </c>
      <c r="O9" s="152">
        <f>C9+E9+G9+I9</f>
        <v>5</v>
      </c>
      <c r="P9" s="152">
        <f>N9-O9</f>
        <v>9</v>
      </c>
      <c r="Q9" s="153">
        <f>K9*3+L9</f>
        <v>9</v>
      </c>
      <c r="R9" s="154" t="s">
        <v>85</v>
      </c>
    </row>
    <row r="10" spans="1:18">
      <c r="A10" s="128"/>
      <c r="B10" s="66">
        <v>7</v>
      </c>
      <c r="C10" s="67"/>
      <c r="D10" s="66">
        <v>3</v>
      </c>
      <c r="E10" s="67"/>
      <c r="F10" s="66">
        <v>4</v>
      </c>
      <c r="G10" s="67"/>
      <c r="H10" s="64"/>
      <c r="I10" s="65"/>
      <c r="J10" s="137"/>
      <c r="K10" s="137"/>
      <c r="L10" s="137"/>
      <c r="M10" s="137"/>
      <c r="N10" s="137"/>
      <c r="O10" s="137"/>
      <c r="P10" s="137"/>
      <c r="Q10" s="137"/>
      <c r="R10" s="137"/>
    </row>
    <row r="11" spans="1:18">
      <c r="A11" s="157"/>
      <c r="B11" s="136"/>
      <c r="C11" s="136"/>
      <c r="D11" s="136"/>
      <c r="E11" s="136"/>
      <c r="F11" s="136"/>
      <c r="G11" s="136"/>
      <c r="H11" s="136"/>
      <c r="I11" s="136"/>
      <c r="J11" s="136"/>
      <c r="K11" s="136"/>
      <c r="L11" s="136"/>
      <c r="M11" s="136"/>
      <c r="N11" s="136"/>
      <c r="O11" s="136"/>
      <c r="P11" s="136"/>
      <c r="Q11" s="136"/>
      <c r="R11" s="136"/>
    </row>
    <row r="12" spans="1:18" ht="114" customHeight="1">
      <c r="A12" s="68" t="s">
        <v>13</v>
      </c>
      <c r="B12" s="158" t="str">
        <f>A13</f>
        <v>SUPER PATÍN - ANTIOQUIA</v>
      </c>
      <c r="C12" s="125"/>
      <c r="D12" s="159" t="str">
        <f>A15</f>
        <v>HURACANES - VALLE DEL CAUCA</v>
      </c>
      <c r="E12" s="125"/>
      <c r="F12" s="160" t="str">
        <f>A17</f>
        <v>INTERNACIONAL - BOGOTÁ</v>
      </c>
      <c r="G12" s="125"/>
      <c r="H12" s="161" t="str">
        <f>A19</f>
        <v>CORAZONISTA AZUL - BOGOTÁ</v>
      </c>
      <c r="I12" s="125"/>
      <c r="J12" s="59" t="s">
        <v>73</v>
      </c>
      <c r="K12" s="59" t="s">
        <v>74</v>
      </c>
      <c r="L12" s="59" t="s">
        <v>75</v>
      </c>
      <c r="M12" s="59" t="s">
        <v>76</v>
      </c>
      <c r="N12" s="59" t="s">
        <v>77</v>
      </c>
      <c r="O12" s="59" t="s">
        <v>78</v>
      </c>
      <c r="P12" s="59" t="s">
        <v>79</v>
      </c>
      <c r="Q12" s="59" t="s">
        <v>80</v>
      </c>
      <c r="R12" s="59" t="s">
        <v>81</v>
      </c>
    </row>
    <row r="13" spans="1:18">
      <c r="A13" s="162" t="s">
        <v>10</v>
      </c>
      <c r="B13" s="60"/>
      <c r="C13" s="61"/>
      <c r="D13" s="62"/>
      <c r="E13" s="63">
        <v>1</v>
      </c>
      <c r="F13" s="62"/>
      <c r="G13" s="63">
        <v>0</v>
      </c>
      <c r="H13" s="62"/>
      <c r="I13" s="63">
        <v>2</v>
      </c>
      <c r="J13" s="152">
        <v>3</v>
      </c>
      <c r="K13" s="152">
        <v>3</v>
      </c>
      <c r="L13" s="152">
        <v>0</v>
      </c>
      <c r="M13" s="152">
        <v>0</v>
      </c>
      <c r="N13" s="152">
        <f>B14+D14+F14+H14</f>
        <v>8</v>
      </c>
      <c r="O13" s="152">
        <f>C13+E13+G13+I13</f>
        <v>3</v>
      </c>
      <c r="P13" s="152">
        <f>N13-O13</f>
        <v>5</v>
      </c>
      <c r="Q13" s="153">
        <f>K13*3+L13</f>
        <v>9</v>
      </c>
      <c r="R13" s="154" t="s">
        <v>85</v>
      </c>
    </row>
    <row r="14" spans="1:18">
      <c r="A14" s="128"/>
      <c r="B14" s="64"/>
      <c r="C14" s="65"/>
      <c r="D14" s="66">
        <v>2</v>
      </c>
      <c r="E14" s="67"/>
      <c r="F14" s="66">
        <v>3</v>
      </c>
      <c r="G14" s="67"/>
      <c r="H14" s="66">
        <v>3</v>
      </c>
      <c r="I14" s="67"/>
      <c r="J14" s="137"/>
      <c r="K14" s="137"/>
      <c r="L14" s="137"/>
      <c r="M14" s="137"/>
      <c r="N14" s="137"/>
      <c r="O14" s="137"/>
      <c r="P14" s="137"/>
      <c r="Q14" s="137"/>
      <c r="R14" s="137"/>
    </row>
    <row r="15" spans="1:18">
      <c r="A15" s="163" t="s">
        <v>11</v>
      </c>
      <c r="B15" s="62"/>
      <c r="C15" s="63">
        <v>2</v>
      </c>
      <c r="D15" s="60"/>
      <c r="E15" s="61"/>
      <c r="F15" s="62"/>
      <c r="G15" s="63">
        <v>0</v>
      </c>
      <c r="H15" s="62"/>
      <c r="I15" s="63">
        <v>0</v>
      </c>
      <c r="J15" s="152">
        <v>3</v>
      </c>
      <c r="K15" s="152">
        <v>2</v>
      </c>
      <c r="L15" s="152">
        <v>0</v>
      </c>
      <c r="M15" s="152">
        <v>1</v>
      </c>
      <c r="N15" s="152">
        <f>B16+D16+F16+H16</f>
        <v>18</v>
      </c>
      <c r="O15" s="152">
        <f>C15+E15+G15+I15</f>
        <v>2</v>
      </c>
      <c r="P15" s="152">
        <f>N15-O15</f>
        <v>16</v>
      </c>
      <c r="Q15" s="153">
        <f>K15*3+L15</f>
        <v>6</v>
      </c>
      <c r="R15" s="154" t="s">
        <v>83</v>
      </c>
    </row>
    <row r="16" spans="1:18">
      <c r="A16" s="128"/>
      <c r="B16" s="66">
        <v>1</v>
      </c>
      <c r="C16" s="67"/>
      <c r="D16" s="64"/>
      <c r="E16" s="65"/>
      <c r="F16" s="66">
        <v>6</v>
      </c>
      <c r="G16" s="67"/>
      <c r="H16" s="66">
        <v>11</v>
      </c>
      <c r="I16" s="67"/>
      <c r="J16" s="137"/>
      <c r="K16" s="137"/>
      <c r="L16" s="137"/>
      <c r="M16" s="137"/>
      <c r="N16" s="137"/>
      <c r="O16" s="137"/>
      <c r="P16" s="137"/>
      <c r="Q16" s="137"/>
      <c r="R16" s="137"/>
    </row>
    <row r="17" spans="1:18">
      <c r="A17" s="155" t="s">
        <v>15</v>
      </c>
      <c r="B17" s="62"/>
      <c r="C17" s="63">
        <v>3</v>
      </c>
      <c r="D17" s="62"/>
      <c r="E17" s="63">
        <v>6</v>
      </c>
      <c r="F17" s="60"/>
      <c r="G17" s="61"/>
      <c r="H17" s="62"/>
      <c r="I17" s="63">
        <v>3</v>
      </c>
      <c r="J17" s="152">
        <v>3</v>
      </c>
      <c r="K17" s="152">
        <v>1</v>
      </c>
      <c r="L17" s="152">
        <v>0</v>
      </c>
      <c r="M17" s="152">
        <v>2</v>
      </c>
      <c r="N17" s="152">
        <f>B18+D18+F18+H18</f>
        <v>5</v>
      </c>
      <c r="O17" s="152">
        <f>C17+E17+G17+I17</f>
        <v>12</v>
      </c>
      <c r="P17" s="152">
        <f>N17-O17</f>
        <v>-7</v>
      </c>
      <c r="Q17" s="153">
        <f>K17*3+L17</f>
        <v>3</v>
      </c>
      <c r="R17" s="154" t="s">
        <v>82</v>
      </c>
    </row>
    <row r="18" spans="1:18">
      <c r="A18" s="128"/>
      <c r="B18" s="66">
        <v>0</v>
      </c>
      <c r="C18" s="67"/>
      <c r="D18" s="66">
        <v>0</v>
      </c>
      <c r="E18" s="67"/>
      <c r="F18" s="64"/>
      <c r="G18" s="65"/>
      <c r="H18" s="66">
        <v>5</v>
      </c>
      <c r="I18" s="67"/>
      <c r="J18" s="137"/>
      <c r="K18" s="137"/>
      <c r="L18" s="137"/>
      <c r="M18" s="137"/>
      <c r="N18" s="137"/>
      <c r="O18" s="137"/>
      <c r="P18" s="137"/>
      <c r="Q18" s="137"/>
      <c r="R18" s="137"/>
    </row>
    <row r="19" spans="1:18">
      <c r="A19" s="156" t="s">
        <v>17</v>
      </c>
      <c r="B19" s="62"/>
      <c r="C19" s="63">
        <v>3</v>
      </c>
      <c r="D19" s="62"/>
      <c r="E19" s="63">
        <v>11</v>
      </c>
      <c r="F19" s="62"/>
      <c r="G19" s="63">
        <v>5</v>
      </c>
      <c r="H19" s="60"/>
      <c r="I19" s="61"/>
      <c r="J19" s="152">
        <v>3</v>
      </c>
      <c r="K19" s="152">
        <v>0</v>
      </c>
      <c r="L19" s="152">
        <v>0</v>
      </c>
      <c r="M19" s="152">
        <v>3</v>
      </c>
      <c r="N19" s="152">
        <f>B20+D20+F20+H20</f>
        <v>5</v>
      </c>
      <c r="O19" s="152">
        <f>C19+E19+G19+I19</f>
        <v>19</v>
      </c>
      <c r="P19" s="152">
        <f>N19-O19</f>
        <v>-14</v>
      </c>
      <c r="Q19" s="153">
        <f>K19*3+L19</f>
        <v>0</v>
      </c>
      <c r="R19" s="154" t="s">
        <v>84</v>
      </c>
    </row>
    <row r="20" spans="1:18">
      <c r="A20" s="128"/>
      <c r="B20" s="66">
        <v>2</v>
      </c>
      <c r="C20" s="67"/>
      <c r="D20" s="66">
        <v>0</v>
      </c>
      <c r="E20" s="67"/>
      <c r="F20" s="66">
        <v>3</v>
      </c>
      <c r="G20" s="67"/>
      <c r="H20" s="64"/>
      <c r="I20" s="65"/>
      <c r="J20" s="137"/>
      <c r="K20" s="137"/>
      <c r="L20" s="137"/>
      <c r="M20" s="137"/>
      <c r="N20" s="137"/>
      <c r="O20" s="137"/>
      <c r="P20" s="137"/>
      <c r="Q20" s="137"/>
      <c r="R20" s="137"/>
    </row>
  </sheetData>
  <sheetProtection algorithmName="SHA-512" hashValue="6np1umZTXYWZS4NifZF+a2ksKg2LvFYHCI5seejesP/omY2+YcJd83kIbbZBkMEEGNjdFRAJ8901A4l5em3RIQ==" saltValue="ImpTVenHD3FS93i2uQqfNQ==" spinCount="100000" sheet="1" objects="1" scenarios="1"/>
  <mergeCells count="90">
    <mergeCell ref="P15:P16"/>
    <mergeCell ref="Q15:Q16"/>
    <mergeCell ref="R15:R16"/>
    <mergeCell ref="A3:A4"/>
    <mergeCell ref="A5:A6"/>
    <mergeCell ref="P7:P8"/>
    <mergeCell ref="Q7:Q8"/>
    <mergeCell ref="R7:R8"/>
    <mergeCell ref="J7:J8"/>
    <mergeCell ref="A1:R1"/>
    <mergeCell ref="B2:C2"/>
    <mergeCell ref="D2:E2"/>
    <mergeCell ref="F2:G2"/>
    <mergeCell ref="H2:I2"/>
    <mergeCell ref="A15:A16"/>
    <mergeCell ref="K15:K16"/>
    <mergeCell ref="L15:L16"/>
    <mergeCell ref="M15:M16"/>
    <mergeCell ref="O17:O18"/>
    <mergeCell ref="K17:K18"/>
    <mergeCell ref="L17:L18"/>
    <mergeCell ref="N15:N16"/>
    <mergeCell ref="O15:O16"/>
    <mergeCell ref="P17:P18"/>
    <mergeCell ref="Q17:Q18"/>
    <mergeCell ref="R17:R18"/>
    <mergeCell ref="A17:A18"/>
    <mergeCell ref="A19:A20"/>
    <mergeCell ref="P19:P20"/>
    <mergeCell ref="Q19:Q20"/>
    <mergeCell ref="R19:R20"/>
    <mergeCell ref="K19:K20"/>
    <mergeCell ref="L19:L20"/>
    <mergeCell ref="M19:M20"/>
    <mergeCell ref="N19:N20"/>
    <mergeCell ref="O19:O20"/>
    <mergeCell ref="J15:J16"/>
    <mergeCell ref="J17:J18"/>
    <mergeCell ref="J19:J20"/>
    <mergeCell ref="M17:M18"/>
    <mergeCell ref="N17:N18"/>
    <mergeCell ref="R9:R10"/>
    <mergeCell ref="A11:R11"/>
    <mergeCell ref="B12:C12"/>
    <mergeCell ref="D12:E12"/>
    <mergeCell ref="P13:P14"/>
    <mergeCell ref="Q13:Q14"/>
    <mergeCell ref="R13:R14"/>
    <mergeCell ref="F12:G12"/>
    <mergeCell ref="H12:I12"/>
    <mergeCell ref="A13:A14"/>
    <mergeCell ref="J13:J14"/>
    <mergeCell ref="K13:K14"/>
    <mergeCell ref="L13:L14"/>
    <mergeCell ref="M13:M14"/>
    <mergeCell ref="N13:N14"/>
    <mergeCell ref="O13:O14"/>
    <mergeCell ref="O7:O8"/>
    <mergeCell ref="A9:A10"/>
    <mergeCell ref="O9:O10"/>
    <mergeCell ref="P9:P10"/>
    <mergeCell ref="Q9:Q10"/>
    <mergeCell ref="J9:J10"/>
    <mergeCell ref="K9:K10"/>
    <mergeCell ref="L9:L10"/>
    <mergeCell ref="M9:M10"/>
    <mergeCell ref="N9:N10"/>
    <mergeCell ref="A7:A8"/>
    <mergeCell ref="K7:K8"/>
    <mergeCell ref="L7:L8"/>
    <mergeCell ref="M7:M8"/>
    <mergeCell ref="N7:N8"/>
    <mergeCell ref="P3:P4"/>
    <mergeCell ref="Q3:Q4"/>
    <mergeCell ref="R3:R4"/>
    <mergeCell ref="J3:J4"/>
    <mergeCell ref="J5:J6"/>
    <mergeCell ref="K5:K6"/>
    <mergeCell ref="L5:L6"/>
    <mergeCell ref="M5:M6"/>
    <mergeCell ref="N5:N6"/>
    <mergeCell ref="O5:O6"/>
    <mergeCell ref="P5:P6"/>
    <mergeCell ref="Q5:Q6"/>
    <mergeCell ref="R5:R6"/>
    <mergeCell ref="K3:K4"/>
    <mergeCell ref="L3:L4"/>
    <mergeCell ref="M3:M4"/>
    <mergeCell ref="N3:N4"/>
    <mergeCell ref="O3:O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5"/>
  <sheetViews>
    <sheetView workbookViewId="0">
      <selection sqref="A1:O1"/>
    </sheetView>
  </sheetViews>
  <sheetFormatPr baseColWidth="10" defaultColWidth="14.42578125" defaultRowHeight="15" customHeight="1"/>
  <cols>
    <col min="1" max="1" width="32" customWidth="1"/>
    <col min="2" max="2" width="40.7109375" customWidth="1"/>
    <col min="3" max="15" width="5.5703125" customWidth="1"/>
  </cols>
  <sheetData>
    <row r="1" spans="1:15" ht="78" customHeight="1">
      <c r="A1" s="134"/>
      <c r="B1" s="124"/>
      <c r="C1" s="124"/>
      <c r="D1" s="124"/>
      <c r="E1" s="124"/>
      <c r="F1" s="124"/>
      <c r="G1" s="124"/>
      <c r="H1" s="124"/>
      <c r="I1" s="124"/>
      <c r="J1" s="124"/>
      <c r="K1" s="124"/>
      <c r="L1" s="124"/>
      <c r="M1" s="124"/>
      <c r="N1" s="124"/>
      <c r="O1" s="125"/>
    </row>
    <row r="2" spans="1:15" ht="15.75">
      <c r="A2" s="164" t="s">
        <v>86</v>
      </c>
      <c r="B2" s="136"/>
      <c r="C2" s="136"/>
      <c r="D2" s="136"/>
      <c r="E2" s="136"/>
      <c r="F2" s="136"/>
      <c r="G2" s="136"/>
      <c r="H2" s="136"/>
      <c r="I2" s="136"/>
      <c r="J2" s="136"/>
      <c r="K2" s="136"/>
      <c r="L2" s="136"/>
      <c r="M2" s="136"/>
      <c r="N2" s="136"/>
      <c r="O2" s="136"/>
    </row>
    <row r="3" spans="1:15" ht="15.75">
      <c r="A3" s="165" t="s">
        <v>87</v>
      </c>
      <c r="B3" s="166" t="s">
        <v>88</v>
      </c>
      <c r="C3" s="167" t="s">
        <v>89</v>
      </c>
      <c r="D3" s="136"/>
      <c r="E3" s="136"/>
      <c r="F3" s="136"/>
      <c r="G3" s="136"/>
      <c r="H3" s="136"/>
      <c r="I3" s="136"/>
      <c r="J3" s="136"/>
      <c r="K3" s="136"/>
      <c r="L3" s="137"/>
      <c r="M3" s="166" t="s">
        <v>90</v>
      </c>
      <c r="N3" s="166" t="s">
        <v>91</v>
      </c>
      <c r="O3" s="166" t="s">
        <v>92</v>
      </c>
    </row>
    <row r="4" spans="1:15" ht="15.75">
      <c r="A4" s="128"/>
      <c r="B4" s="137"/>
      <c r="C4" s="69">
        <v>1</v>
      </c>
      <c r="D4" s="69">
        <v>2</v>
      </c>
      <c r="E4" s="69">
        <v>3</v>
      </c>
      <c r="F4" s="69">
        <v>4</v>
      </c>
      <c r="G4" s="69">
        <v>5</v>
      </c>
      <c r="H4" s="69">
        <v>6</v>
      </c>
      <c r="I4" s="69">
        <v>7</v>
      </c>
      <c r="J4" s="69">
        <v>8</v>
      </c>
      <c r="K4" s="69">
        <v>9</v>
      </c>
      <c r="L4" s="69">
        <v>10</v>
      </c>
      <c r="M4" s="137"/>
      <c r="N4" s="137"/>
      <c r="O4" s="137"/>
    </row>
    <row r="5" spans="1:15" ht="15.75">
      <c r="A5" s="70" t="s">
        <v>11</v>
      </c>
      <c r="B5" s="71" t="s">
        <v>93</v>
      </c>
      <c r="C5" s="72">
        <v>2</v>
      </c>
      <c r="D5" s="72">
        <v>6</v>
      </c>
      <c r="E5" s="72">
        <v>1</v>
      </c>
      <c r="F5" s="73">
        <v>1</v>
      </c>
      <c r="G5" s="72">
        <v>1</v>
      </c>
      <c r="H5" s="74"/>
      <c r="I5" s="74"/>
      <c r="J5" s="74"/>
      <c r="K5" s="74"/>
      <c r="L5" s="74"/>
      <c r="M5" s="75">
        <f t="shared" ref="M5:M35" si="0">C5+D5+E5+F5+G5+H5+I5+J5+K5+L5</f>
        <v>11</v>
      </c>
      <c r="N5" s="69">
        <v>5</v>
      </c>
      <c r="O5" s="76">
        <f t="shared" ref="O5:O35" si="1">M5/N5</f>
        <v>2.2000000000000002</v>
      </c>
    </row>
    <row r="6" spans="1:15" ht="15.75">
      <c r="A6" s="77" t="s">
        <v>94</v>
      </c>
      <c r="B6" s="71" t="s">
        <v>95</v>
      </c>
      <c r="C6" s="73">
        <v>3</v>
      </c>
      <c r="D6" s="73">
        <v>3</v>
      </c>
      <c r="E6" s="73">
        <v>2</v>
      </c>
      <c r="F6" s="72">
        <v>1</v>
      </c>
      <c r="G6" s="72">
        <v>2</v>
      </c>
      <c r="H6" s="74"/>
      <c r="I6" s="74"/>
      <c r="J6" s="74"/>
      <c r="K6" s="74"/>
      <c r="L6" s="74"/>
      <c r="M6" s="75">
        <f t="shared" si="0"/>
        <v>11</v>
      </c>
      <c r="N6" s="69">
        <v>5</v>
      </c>
      <c r="O6" s="76">
        <f t="shared" si="1"/>
        <v>2.2000000000000002</v>
      </c>
    </row>
    <row r="7" spans="1:15" ht="15.75">
      <c r="A7" s="77" t="s">
        <v>9</v>
      </c>
      <c r="B7" s="78" t="s">
        <v>96</v>
      </c>
      <c r="C7" s="79">
        <v>1</v>
      </c>
      <c r="D7" s="79">
        <v>2</v>
      </c>
      <c r="E7" s="79">
        <v>2</v>
      </c>
      <c r="F7" s="79">
        <v>3</v>
      </c>
      <c r="G7" s="80"/>
      <c r="H7" s="80"/>
      <c r="I7" s="80"/>
      <c r="J7" s="80"/>
      <c r="K7" s="80"/>
      <c r="L7" s="80"/>
      <c r="M7" s="75">
        <f t="shared" si="0"/>
        <v>8</v>
      </c>
      <c r="N7" s="73">
        <v>4</v>
      </c>
      <c r="O7" s="76">
        <f t="shared" si="1"/>
        <v>2</v>
      </c>
    </row>
    <row r="8" spans="1:15" ht="15.75">
      <c r="A8" s="70" t="s">
        <v>50</v>
      </c>
      <c r="B8" s="71" t="s">
        <v>97</v>
      </c>
      <c r="C8" s="73">
        <v>1</v>
      </c>
      <c r="D8" s="73">
        <v>0</v>
      </c>
      <c r="E8" s="73">
        <v>3</v>
      </c>
      <c r="F8" s="72">
        <v>1</v>
      </c>
      <c r="G8" s="74"/>
      <c r="H8" s="74"/>
      <c r="I8" s="74"/>
      <c r="J8" s="74"/>
      <c r="K8" s="74"/>
      <c r="L8" s="74"/>
      <c r="M8" s="75">
        <f t="shared" si="0"/>
        <v>5</v>
      </c>
      <c r="N8" s="79">
        <v>4</v>
      </c>
      <c r="O8" s="76">
        <f t="shared" si="1"/>
        <v>1.25</v>
      </c>
    </row>
    <row r="9" spans="1:15" ht="15.75">
      <c r="A9" s="77" t="s">
        <v>10</v>
      </c>
      <c r="B9" s="71" t="s">
        <v>98</v>
      </c>
      <c r="C9" s="79">
        <v>1</v>
      </c>
      <c r="D9" s="81">
        <v>0</v>
      </c>
      <c r="E9" s="81">
        <v>2</v>
      </c>
      <c r="F9" s="79">
        <v>3</v>
      </c>
      <c r="G9" s="80"/>
      <c r="H9" s="80"/>
      <c r="I9" s="80"/>
      <c r="J9" s="80"/>
      <c r="K9" s="80"/>
      <c r="L9" s="80"/>
      <c r="M9" s="75">
        <f t="shared" si="0"/>
        <v>6</v>
      </c>
      <c r="N9" s="69">
        <v>5</v>
      </c>
      <c r="O9" s="76">
        <f t="shared" si="1"/>
        <v>1.2</v>
      </c>
    </row>
    <row r="10" spans="1:15" ht="15.75">
      <c r="A10" s="77" t="s">
        <v>17</v>
      </c>
      <c r="B10" s="71" t="s">
        <v>99</v>
      </c>
      <c r="C10" s="81">
        <v>2</v>
      </c>
      <c r="D10" s="81">
        <v>0</v>
      </c>
      <c r="E10" s="79">
        <v>2</v>
      </c>
      <c r="F10" s="79">
        <v>0</v>
      </c>
      <c r="G10" s="80"/>
      <c r="H10" s="80"/>
      <c r="I10" s="80"/>
      <c r="J10" s="80"/>
      <c r="K10" s="80"/>
      <c r="L10" s="80"/>
      <c r="M10" s="75">
        <f t="shared" si="0"/>
        <v>4</v>
      </c>
      <c r="N10" s="79">
        <v>4</v>
      </c>
      <c r="O10" s="76">
        <f t="shared" si="1"/>
        <v>1</v>
      </c>
    </row>
    <row r="11" spans="1:15" ht="15.75">
      <c r="A11" s="77" t="s">
        <v>12</v>
      </c>
      <c r="B11" s="71" t="s">
        <v>100</v>
      </c>
      <c r="C11" s="72">
        <v>1</v>
      </c>
      <c r="D11" s="72">
        <v>0</v>
      </c>
      <c r="E11" s="73">
        <v>2</v>
      </c>
      <c r="F11" s="72">
        <v>1</v>
      </c>
      <c r="G11" s="73">
        <v>0</v>
      </c>
      <c r="H11" s="74"/>
      <c r="I11" s="74"/>
      <c r="J11" s="74"/>
      <c r="K11" s="74"/>
      <c r="L11" s="74"/>
      <c r="M11" s="75">
        <f t="shared" si="0"/>
        <v>4</v>
      </c>
      <c r="N11" s="75">
        <v>5</v>
      </c>
      <c r="O11" s="76">
        <f t="shared" si="1"/>
        <v>0.8</v>
      </c>
    </row>
    <row r="12" spans="1:15" ht="15.75">
      <c r="A12" s="77" t="s">
        <v>11</v>
      </c>
      <c r="B12" s="78" t="s">
        <v>101</v>
      </c>
      <c r="C12" s="79">
        <v>0</v>
      </c>
      <c r="D12" s="81">
        <v>3</v>
      </c>
      <c r="E12" s="81">
        <v>0</v>
      </c>
      <c r="F12" s="81">
        <v>1</v>
      </c>
      <c r="G12" s="80"/>
      <c r="H12" s="80"/>
      <c r="I12" s="80"/>
      <c r="J12" s="80"/>
      <c r="K12" s="80"/>
      <c r="L12" s="80"/>
      <c r="M12" s="75">
        <f t="shared" si="0"/>
        <v>4</v>
      </c>
      <c r="N12" s="69">
        <v>5</v>
      </c>
      <c r="O12" s="76">
        <f t="shared" si="1"/>
        <v>0.8</v>
      </c>
    </row>
    <row r="13" spans="1:15" ht="15.75">
      <c r="A13" s="77" t="s">
        <v>9</v>
      </c>
      <c r="B13" s="71" t="s">
        <v>102</v>
      </c>
      <c r="C13" s="73">
        <v>1</v>
      </c>
      <c r="D13" s="73">
        <v>0</v>
      </c>
      <c r="E13" s="73">
        <v>0</v>
      </c>
      <c r="F13" s="73">
        <v>2</v>
      </c>
      <c r="G13" s="69"/>
      <c r="H13" s="74"/>
      <c r="I13" s="74"/>
      <c r="J13" s="74"/>
      <c r="K13" s="74"/>
      <c r="L13" s="74"/>
      <c r="M13" s="75">
        <f t="shared" si="0"/>
        <v>3</v>
      </c>
      <c r="N13" s="79">
        <v>4</v>
      </c>
      <c r="O13" s="76">
        <f t="shared" si="1"/>
        <v>0.75</v>
      </c>
    </row>
    <row r="14" spans="1:15" ht="15.75">
      <c r="A14" s="70" t="s">
        <v>15</v>
      </c>
      <c r="B14" s="71" t="s">
        <v>103</v>
      </c>
      <c r="C14" s="72">
        <v>0</v>
      </c>
      <c r="D14" s="72">
        <v>0</v>
      </c>
      <c r="E14" s="73">
        <v>3</v>
      </c>
      <c r="F14" s="73">
        <v>0</v>
      </c>
      <c r="G14" s="69"/>
      <c r="H14" s="74"/>
      <c r="I14" s="74"/>
      <c r="J14" s="74"/>
      <c r="K14" s="74"/>
      <c r="L14" s="74"/>
      <c r="M14" s="75">
        <f t="shared" si="0"/>
        <v>3</v>
      </c>
      <c r="N14" s="79">
        <v>4</v>
      </c>
      <c r="O14" s="76">
        <f t="shared" si="1"/>
        <v>0.75</v>
      </c>
    </row>
    <row r="15" spans="1:15" ht="15.75">
      <c r="A15" s="77" t="s">
        <v>12</v>
      </c>
      <c r="B15" s="71" t="s">
        <v>104</v>
      </c>
      <c r="C15" s="79">
        <v>2</v>
      </c>
      <c r="D15" s="79">
        <v>0</v>
      </c>
      <c r="E15" s="79">
        <v>1</v>
      </c>
      <c r="F15" s="79">
        <v>0</v>
      </c>
      <c r="G15" s="81">
        <v>0</v>
      </c>
      <c r="H15" s="80"/>
      <c r="I15" s="80"/>
      <c r="J15" s="80"/>
      <c r="K15" s="80"/>
      <c r="L15" s="80"/>
      <c r="M15" s="75">
        <f t="shared" si="0"/>
        <v>3</v>
      </c>
      <c r="N15" s="75">
        <v>5</v>
      </c>
      <c r="O15" s="76">
        <f t="shared" si="1"/>
        <v>0.6</v>
      </c>
    </row>
    <row r="16" spans="1:15" ht="15.75">
      <c r="A16" s="77" t="s">
        <v>12</v>
      </c>
      <c r="B16" s="71" t="s">
        <v>105</v>
      </c>
      <c r="C16" s="73">
        <v>1</v>
      </c>
      <c r="D16" s="73">
        <v>0</v>
      </c>
      <c r="E16" s="72">
        <v>1</v>
      </c>
      <c r="F16" s="73">
        <v>1</v>
      </c>
      <c r="G16" s="72">
        <v>0</v>
      </c>
      <c r="H16" s="74"/>
      <c r="I16" s="74"/>
      <c r="J16" s="74"/>
      <c r="K16" s="74"/>
      <c r="L16" s="74"/>
      <c r="M16" s="75">
        <f t="shared" si="0"/>
        <v>3</v>
      </c>
      <c r="N16" s="69">
        <v>5</v>
      </c>
      <c r="O16" s="76">
        <f t="shared" si="1"/>
        <v>0.6</v>
      </c>
    </row>
    <row r="17" spans="1:15" ht="15.75">
      <c r="A17" s="70" t="s">
        <v>11</v>
      </c>
      <c r="B17" s="71" t="s">
        <v>106</v>
      </c>
      <c r="C17" s="72">
        <v>2</v>
      </c>
      <c r="D17" s="72">
        <v>1</v>
      </c>
      <c r="E17" s="73">
        <v>0</v>
      </c>
      <c r="F17" s="73">
        <v>0</v>
      </c>
      <c r="G17" s="74"/>
      <c r="H17" s="74"/>
      <c r="I17" s="74"/>
      <c r="J17" s="74"/>
      <c r="K17" s="74"/>
      <c r="L17" s="74"/>
      <c r="M17" s="75">
        <f t="shared" si="0"/>
        <v>3</v>
      </c>
      <c r="N17" s="75">
        <v>5</v>
      </c>
      <c r="O17" s="76">
        <f t="shared" si="1"/>
        <v>0.6</v>
      </c>
    </row>
    <row r="18" spans="1:15" ht="15.75">
      <c r="A18" s="70" t="s">
        <v>11</v>
      </c>
      <c r="B18" s="71" t="s">
        <v>107</v>
      </c>
      <c r="C18" s="73">
        <v>2</v>
      </c>
      <c r="D18" s="72">
        <v>1</v>
      </c>
      <c r="E18" s="73">
        <v>0</v>
      </c>
      <c r="F18" s="72">
        <v>0</v>
      </c>
      <c r="G18" s="74"/>
      <c r="H18" s="74"/>
      <c r="I18" s="74"/>
      <c r="J18" s="74"/>
      <c r="K18" s="74"/>
      <c r="L18" s="74"/>
      <c r="M18" s="75">
        <f t="shared" si="0"/>
        <v>3</v>
      </c>
      <c r="N18" s="75">
        <v>5</v>
      </c>
      <c r="O18" s="76">
        <f t="shared" si="1"/>
        <v>0.6</v>
      </c>
    </row>
    <row r="19" spans="1:15" ht="15.75">
      <c r="A19" s="77" t="s">
        <v>94</v>
      </c>
      <c r="B19" s="71" t="s">
        <v>108</v>
      </c>
      <c r="C19" s="73">
        <v>3</v>
      </c>
      <c r="D19" s="72">
        <v>0</v>
      </c>
      <c r="E19" s="79">
        <v>0</v>
      </c>
      <c r="F19" s="73">
        <v>0</v>
      </c>
      <c r="G19" s="73">
        <v>0</v>
      </c>
      <c r="H19" s="74"/>
      <c r="I19" s="74"/>
      <c r="J19" s="74"/>
      <c r="K19" s="74"/>
      <c r="L19" s="74"/>
      <c r="M19" s="75">
        <f t="shared" si="0"/>
        <v>3</v>
      </c>
      <c r="N19" s="69">
        <v>5</v>
      </c>
      <c r="O19" s="76">
        <f t="shared" si="1"/>
        <v>0.6</v>
      </c>
    </row>
    <row r="20" spans="1:15" ht="15.75">
      <c r="A20" s="77" t="s">
        <v>94</v>
      </c>
      <c r="B20" s="78" t="s">
        <v>109</v>
      </c>
      <c r="C20" s="79">
        <v>0</v>
      </c>
      <c r="D20" s="79">
        <v>0</v>
      </c>
      <c r="E20" s="79">
        <v>1</v>
      </c>
      <c r="F20" s="79">
        <v>1</v>
      </c>
      <c r="G20" s="79">
        <v>1</v>
      </c>
      <c r="H20" s="80"/>
      <c r="I20" s="80"/>
      <c r="J20" s="80"/>
      <c r="K20" s="80"/>
      <c r="L20" s="80"/>
      <c r="M20" s="75">
        <f t="shared" si="0"/>
        <v>3</v>
      </c>
      <c r="N20" s="75">
        <v>5</v>
      </c>
      <c r="O20" s="76">
        <f t="shared" si="1"/>
        <v>0.6</v>
      </c>
    </row>
    <row r="21" spans="1:15" ht="15.75">
      <c r="A21" s="77" t="s">
        <v>17</v>
      </c>
      <c r="B21" s="71" t="s">
        <v>110</v>
      </c>
      <c r="C21" s="81">
        <v>0</v>
      </c>
      <c r="D21" s="81">
        <v>0</v>
      </c>
      <c r="E21" s="79">
        <v>1</v>
      </c>
      <c r="F21" s="79">
        <v>1</v>
      </c>
      <c r="G21" s="80"/>
      <c r="H21" s="80"/>
      <c r="I21" s="80"/>
      <c r="J21" s="80"/>
      <c r="K21" s="80"/>
      <c r="L21" s="80"/>
      <c r="M21" s="75">
        <f t="shared" si="0"/>
        <v>2</v>
      </c>
      <c r="N21" s="79">
        <v>4</v>
      </c>
      <c r="O21" s="76">
        <f t="shared" si="1"/>
        <v>0.5</v>
      </c>
    </row>
    <row r="22" spans="1:15" ht="15.75">
      <c r="A22" s="77" t="s">
        <v>9</v>
      </c>
      <c r="B22" s="71" t="s">
        <v>111</v>
      </c>
      <c r="C22" s="72">
        <v>0</v>
      </c>
      <c r="D22" s="72">
        <v>1</v>
      </c>
      <c r="E22" s="72">
        <v>0</v>
      </c>
      <c r="F22" s="73">
        <v>1</v>
      </c>
      <c r="G22" s="69"/>
      <c r="H22" s="74"/>
      <c r="I22" s="74"/>
      <c r="J22" s="74"/>
      <c r="K22" s="74"/>
      <c r="L22" s="74"/>
      <c r="M22" s="75">
        <f t="shared" si="0"/>
        <v>2</v>
      </c>
      <c r="N22" s="79">
        <v>4</v>
      </c>
      <c r="O22" s="76">
        <f t="shared" si="1"/>
        <v>0.5</v>
      </c>
    </row>
    <row r="23" spans="1:15" ht="15.75">
      <c r="A23" s="70" t="s">
        <v>15</v>
      </c>
      <c r="B23" s="71" t="s">
        <v>112</v>
      </c>
      <c r="C23" s="72">
        <v>0</v>
      </c>
      <c r="D23" s="72">
        <v>0</v>
      </c>
      <c r="E23" s="73">
        <v>1</v>
      </c>
      <c r="F23" s="73">
        <v>1</v>
      </c>
      <c r="G23" s="69"/>
      <c r="H23" s="74"/>
      <c r="I23" s="74"/>
      <c r="J23" s="74"/>
      <c r="K23" s="74"/>
      <c r="L23" s="74"/>
      <c r="M23" s="75">
        <f t="shared" si="0"/>
        <v>2</v>
      </c>
      <c r="N23" s="73">
        <v>4</v>
      </c>
      <c r="O23" s="76">
        <f t="shared" si="1"/>
        <v>0.5</v>
      </c>
    </row>
    <row r="24" spans="1:15" ht="15.75">
      <c r="A24" s="70" t="s">
        <v>15</v>
      </c>
      <c r="B24" s="71" t="s">
        <v>113</v>
      </c>
      <c r="C24" s="72">
        <v>0</v>
      </c>
      <c r="D24" s="72">
        <v>0</v>
      </c>
      <c r="E24" s="73">
        <v>1</v>
      </c>
      <c r="F24" s="73">
        <v>1</v>
      </c>
      <c r="G24" s="69"/>
      <c r="H24" s="74"/>
      <c r="I24" s="74"/>
      <c r="J24" s="74"/>
      <c r="K24" s="74"/>
      <c r="L24" s="74"/>
      <c r="M24" s="75">
        <f t="shared" si="0"/>
        <v>2</v>
      </c>
      <c r="N24" s="79">
        <v>4</v>
      </c>
      <c r="O24" s="76">
        <f t="shared" si="1"/>
        <v>0.5</v>
      </c>
    </row>
    <row r="25" spans="1:15" ht="15.75">
      <c r="A25" s="77" t="s">
        <v>12</v>
      </c>
      <c r="B25" s="71" t="s">
        <v>114</v>
      </c>
      <c r="C25" s="72">
        <v>0</v>
      </c>
      <c r="D25" s="72">
        <v>0</v>
      </c>
      <c r="E25" s="73">
        <v>1</v>
      </c>
      <c r="F25" s="72">
        <v>0</v>
      </c>
      <c r="G25" s="73">
        <v>1</v>
      </c>
      <c r="H25" s="74"/>
      <c r="I25" s="74"/>
      <c r="J25" s="74"/>
      <c r="K25" s="74"/>
      <c r="L25" s="74"/>
      <c r="M25" s="75">
        <f t="shared" si="0"/>
        <v>2</v>
      </c>
      <c r="N25" s="75">
        <v>5</v>
      </c>
      <c r="O25" s="76">
        <f t="shared" si="1"/>
        <v>0.4</v>
      </c>
    </row>
    <row r="26" spans="1:15" ht="15.75">
      <c r="A26" s="77" t="s">
        <v>10</v>
      </c>
      <c r="B26" s="71" t="s">
        <v>115</v>
      </c>
      <c r="C26" s="79">
        <v>2</v>
      </c>
      <c r="D26" s="81">
        <v>0</v>
      </c>
      <c r="E26" s="81">
        <v>0</v>
      </c>
      <c r="F26" s="79">
        <v>0</v>
      </c>
      <c r="G26" s="80"/>
      <c r="H26" s="80"/>
      <c r="I26" s="80"/>
      <c r="J26" s="80"/>
      <c r="K26" s="80"/>
      <c r="L26" s="80"/>
      <c r="M26" s="75">
        <f t="shared" si="0"/>
        <v>2</v>
      </c>
      <c r="N26" s="75">
        <v>5</v>
      </c>
      <c r="O26" s="76">
        <f t="shared" si="1"/>
        <v>0.4</v>
      </c>
    </row>
    <row r="27" spans="1:15" ht="15.75">
      <c r="A27" s="77" t="s">
        <v>9</v>
      </c>
      <c r="B27" s="78" t="s">
        <v>116</v>
      </c>
      <c r="C27" s="79">
        <v>0</v>
      </c>
      <c r="D27" s="79">
        <v>0</v>
      </c>
      <c r="E27" s="79">
        <v>1</v>
      </c>
      <c r="F27" s="79">
        <v>0</v>
      </c>
      <c r="G27" s="80"/>
      <c r="H27" s="80"/>
      <c r="I27" s="80"/>
      <c r="J27" s="80"/>
      <c r="K27" s="80"/>
      <c r="L27" s="80"/>
      <c r="M27" s="75">
        <f t="shared" si="0"/>
        <v>1</v>
      </c>
      <c r="N27" s="73">
        <v>4</v>
      </c>
      <c r="O27" s="76">
        <f t="shared" si="1"/>
        <v>0.25</v>
      </c>
    </row>
    <row r="28" spans="1:15" ht="15.75">
      <c r="A28" s="70" t="s">
        <v>50</v>
      </c>
      <c r="B28" s="71" t="s">
        <v>117</v>
      </c>
      <c r="C28" s="72">
        <v>0</v>
      </c>
      <c r="D28" s="72">
        <v>1</v>
      </c>
      <c r="E28" s="73">
        <v>0</v>
      </c>
      <c r="F28" s="72">
        <v>0</v>
      </c>
      <c r="G28" s="74"/>
      <c r="H28" s="74"/>
      <c r="I28" s="74"/>
      <c r="J28" s="74"/>
      <c r="K28" s="74"/>
      <c r="L28" s="74"/>
      <c r="M28" s="75">
        <f t="shared" si="0"/>
        <v>1</v>
      </c>
      <c r="N28" s="73">
        <v>4</v>
      </c>
      <c r="O28" s="76">
        <f t="shared" si="1"/>
        <v>0.25</v>
      </c>
    </row>
    <row r="29" spans="1:15" ht="15.75">
      <c r="A29" s="77" t="s">
        <v>12</v>
      </c>
      <c r="B29" s="71" t="s">
        <v>118</v>
      </c>
      <c r="C29" s="81">
        <v>1</v>
      </c>
      <c r="D29" s="81">
        <v>0</v>
      </c>
      <c r="E29" s="79">
        <v>0</v>
      </c>
      <c r="F29" s="79">
        <v>0</v>
      </c>
      <c r="G29" s="79">
        <v>0</v>
      </c>
      <c r="H29" s="80"/>
      <c r="I29" s="80"/>
      <c r="J29" s="80"/>
      <c r="K29" s="80"/>
      <c r="L29" s="80"/>
      <c r="M29" s="75">
        <f t="shared" si="0"/>
        <v>1</v>
      </c>
      <c r="N29" s="69">
        <v>5</v>
      </c>
      <c r="O29" s="76">
        <f t="shared" si="1"/>
        <v>0.2</v>
      </c>
    </row>
    <row r="30" spans="1:15" ht="15.75">
      <c r="A30" s="77" t="s">
        <v>94</v>
      </c>
      <c r="B30" s="71" t="s">
        <v>119</v>
      </c>
      <c r="C30" s="73">
        <v>0</v>
      </c>
      <c r="D30" s="73">
        <v>0</v>
      </c>
      <c r="E30" s="73">
        <v>1</v>
      </c>
      <c r="F30" s="72">
        <v>0</v>
      </c>
      <c r="G30" s="72">
        <v>0</v>
      </c>
      <c r="H30" s="74"/>
      <c r="I30" s="74"/>
      <c r="J30" s="74"/>
      <c r="K30" s="74"/>
      <c r="L30" s="74"/>
      <c r="M30" s="75">
        <f t="shared" si="0"/>
        <v>1</v>
      </c>
      <c r="N30" s="75">
        <v>5</v>
      </c>
      <c r="O30" s="76">
        <f t="shared" si="1"/>
        <v>0.2</v>
      </c>
    </row>
    <row r="31" spans="1:15" ht="15.75">
      <c r="A31" s="77" t="s">
        <v>94</v>
      </c>
      <c r="B31" s="78" t="s">
        <v>120</v>
      </c>
      <c r="C31" s="79">
        <v>1</v>
      </c>
      <c r="D31" s="79">
        <v>0</v>
      </c>
      <c r="E31" s="79">
        <v>0</v>
      </c>
      <c r="F31" s="79">
        <v>0</v>
      </c>
      <c r="G31" s="79">
        <v>0</v>
      </c>
      <c r="H31" s="80"/>
      <c r="I31" s="80"/>
      <c r="J31" s="80"/>
      <c r="K31" s="80"/>
      <c r="L31" s="80"/>
      <c r="M31" s="75">
        <f t="shared" si="0"/>
        <v>1</v>
      </c>
      <c r="N31" s="75">
        <v>5</v>
      </c>
      <c r="O31" s="76">
        <f t="shared" si="1"/>
        <v>0.2</v>
      </c>
    </row>
    <row r="32" spans="1:15" ht="15.75">
      <c r="A32" s="70" t="s">
        <v>10</v>
      </c>
      <c r="B32" s="71" t="s">
        <v>121</v>
      </c>
      <c r="C32" s="73">
        <v>0</v>
      </c>
      <c r="D32" s="72">
        <v>1</v>
      </c>
      <c r="E32" s="72">
        <v>0</v>
      </c>
      <c r="F32" s="72">
        <v>0</v>
      </c>
      <c r="G32" s="74"/>
      <c r="H32" s="74"/>
      <c r="I32" s="74"/>
      <c r="J32" s="74"/>
      <c r="K32" s="74"/>
      <c r="L32" s="74"/>
      <c r="M32" s="75">
        <f t="shared" si="0"/>
        <v>1</v>
      </c>
      <c r="N32" s="69">
        <v>5</v>
      </c>
      <c r="O32" s="76">
        <f t="shared" si="1"/>
        <v>0.2</v>
      </c>
    </row>
    <row r="33" spans="1:15" ht="15.75">
      <c r="A33" s="70" t="s">
        <v>10</v>
      </c>
      <c r="B33" s="71" t="s">
        <v>122</v>
      </c>
      <c r="C33" s="73">
        <v>0</v>
      </c>
      <c r="D33" s="72">
        <v>1</v>
      </c>
      <c r="E33" s="72">
        <v>0</v>
      </c>
      <c r="F33" s="72">
        <v>0</v>
      </c>
      <c r="G33" s="74"/>
      <c r="H33" s="74"/>
      <c r="I33" s="74"/>
      <c r="J33" s="74"/>
      <c r="K33" s="74"/>
      <c r="L33" s="74"/>
      <c r="M33" s="75">
        <f t="shared" si="0"/>
        <v>1</v>
      </c>
      <c r="N33" s="75">
        <v>5</v>
      </c>
      <c r="O33" s="76">
        <f t="shared" si="1"/>
        <v>0.2</v>
      </c>
    </row>
    <row r="34" spans="1:15" ht="15.75">
      <c r="A34" s="70" t="s">
        <v>10</v>
      </c>
      <c r="B34" s="71" t="s">
        <v>123</v>
      </c>
      <c r="C34" s="72">
        <v>0</v>
      </c>
      <c r="D34" s="72">
        <v>1</v>
      </c>
      <c r="E34" s="73">
        <v>0</v>
      </c>
      <c r="F34" s="72">
        <v>0</v>
      </c>
      <c r="G34" s="74"/>
      <c r="H34" s="74"/>
      <c r="I34" s="74"/>
      <c r="J34" s="74"/>
      <c r="K34" s="74"/>
      <c r="L34" s="74"/>
      <c r="M34" s="75">
        <f t="shared" si="0"/>
        <v>1</v>
      </c>
      <c r="N34" s="75">
        <v>5</v>
      </c>
      <c r="O34" s="76">
        <f t="shared" si="1"/>
        <v>0.2</v>
      </c>
    </row>
    <row r="35" spans="1:15" ht="15.75">
      <c r="A35" s="82"/>
      <c r="B35" s="83"/>
      <c r="C35" s="80"/>
      <c r="D35" s="80"/>
      <c r="E35" s="80"/>
      <c r="F35" s="80"/>
      <c r="G35" s="75"/>
      <c r="H35" s="80"/>
      <c r="I35" s="80"/>
      <c r="J35" s="80"/>
      <c r="K35" s="80"/>
      <c r="L35" s="80"/>
      <c r="M35" s="75">
        <f t="shared" si="0"/>
        <v>0</v>
      </c>
      <c r="N35" s="75">
        <v>5</v>
      </c>
      <c r="O35" s="76">
        <f t="shared" si="1"/>
        <v>0</v>
      </c>
    </row>
  </sheetData>
  <sheetProtection algorithmName="SHA-512" hashValue="ANvO4+UWh6C7G093dS3r46mFR/oqwWYGePlcZyTc76l36WSIcMUhhnfsNKwL5XRUvUwLlZnQixytjQuXW4sd1g==" saltValue="RCqVNuwgfS3MaxARtJK1aw==" spinCount="100000" sheet="1" objects="1" scenarios="1"/>
  <mergeCells count="8">
    <mergeCell ref="A1:O1"/>
    <mergeCell ref="A2:O2"/>
    <mergeCell ref="A3:A4"/>
    <mergeCell ref="B3:B4"/>
    <mergeCell ref="C3:L3"/>
    <mergeCell ref="M3:M4"/>
    <mergeCell ref="N3:N4"/>
    <mergeCell ref="O3:O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2"/>
  <sheetViews>
    <sheetView workbookViewId="0">
      <selection sqref="A1:K1"/>
    </sheetView>
  </sheetViews>
  <sheetFormatPr baseColWidth="10" defaultColWidth="14.42578125" defaultRowHeight="15" customHeight="1"/>
  <cols>
    <col min="1" max="1" width="33.140625" customWidth="1"/>
    <col min="2" max="10" width="6.7109375" customWidth="1"/>
    <col min="11" max="11" width="12" customWidth="1"/>
  </cols>
  <sheetData>
    <row r="1" spans="1:11" ht="65.25" customHeight="1">
      <c r="A1" s="134"/>
      <c r="B1" s="124"/>
      <c r="C1" s="124"/>
      <c r="D1" s="124"/>
      <c r="E1" s="124"/>
      <c r="F1" s="124"/>
      <c r="G1" s="124"/>
      <c r="H1" s="124"/>
      <c r="I1" s="124"/>
      <c r="J1" s="124"/>
      <c r="K1" s="124"/>
    </row>
    <row r="2" spans="1:11">
      <c r="A2" s="168" t="s">
        <v>124</v>
      </c>
      <c r="B2" s="169"/>
      <c r="C2" s="169"/>
      <c r="D2" s="169"/>
      <c r="E2" s="169"/>
      <c r="F2" s="169"/>
      <c r="G2" s="169"/>
      <c r="H2" s="169"/>
      <c r="I2" s="169"/>
      <c r="J2" s="169"/>
      <c r="K2" s="170"/>
    </row>
    <row r="3" spans="1:11" ht="15.75">
      <c r="A3" s="84"/>
      <c r="B3" s="171" t="s">
        <v>89</v>
      </c>
      <c r="C3" s="136"/>
      <c r="D3" s="136"/>
      <c r="E3" s="136"/>
      <c r="F3" s="136"/>
      <c r="G3" s="136"/>
      <c r="H3" s="137"/>
      <c r="I3" s="172" t="s">
        <v>90</v>
      </c>
      <c r="J3" s="172" t="s">
        <v>91</v>
      </c>
      <c r="K3" s="174" t="s">
        <v>125</v>
      </c>
    </row>
    <row r="4" spans="1:11" ht="15.75">
      <c r="A4" s="85" t="s">
        <v>87</v>
      </c>
      <c r="B4" s="86">
        <v>1</v>
      </c>
      <c r="C4" s="86">
        <v>2</v>
      </c>
      <c r="D4" s="86">
        <v>3</v>
      </c>
      <c r="E4" s="86">
        <v>4</v>
      </c>
      <c r="F4" s="86">
        <v>5</v>
      </c>
      <c r="G4" s="86">
        <v>6</v>
      </c>
      <c r="H4" s="86">
        <v>7</v>
      </c>
      <c r="I4" s="173"/>
      <c r="J4" s="173"/>
      <c r="K4" s="170"/>
    </row>
    <row r="5" spans="1:11" ht="15.75">
      <c r="A5" s="87" t="s">
        <v>126</v>
      </c>
      <c r="B5" s="88">
        <v>0</v>
      </c>
      <c r="C5" s="89">
        <v>0</v>
      </c>
      <c r="D5" s="90">
        <v>2</v>
      </c>
      <c r="E5" s="90">
        <v>2</v>
      </c>
      <c r="F5" s="90">
        <v>0</v>
      </c>
      <c r="G5" s="91"/>
      <c r="H5" s="91"/>
      <c r="I5" s="92">
        <f t="shared" ref="I5:I12" si="0">B5+C5+D5+E5+F5+G5+H5</f>
        <v>4</v>
      </c>
      <c r="J5" s="93">
        <v>5</v>
      </c>
      <c r="K5" s="94">
        <f t="shared" ref="K5:K12" si="1">I5/J5</f>
        <v>0.8</v>
      </c>
    </row>
    <row r="6" spans="1:11" ht="15.75">
      <c r="A6" s="87" t="s">
        <v>10</v>
      </c>
      <c r="B6" s="89">
        <v>2</v>
      </c>
      <c r="C6" s="89">
        <v>0</v>
      </c>
      <c r="D6" s="90">
        <v>1</v>
      </c>
      <c r="E6" s="95">
        <v>2</v>
      </c>
      <c r="F6" s="90">
        <v>1</v>
      </c>
      <c r="G6" s="91"/>
      <c r="H6" s="91"/>
      <c r="I6" s="92">
        <f t="shared" si="0"/>
        <v>6</v>
      </c>
      <c r="J6" s="93">
        <v>5</v>
      </c>
      <c r="K6" s="94">
        <f t="shared" si="1"/>
        <v>1.2</v>
      </c>
    </row>
    <row r="7" spans="1:11" ht="15.75">
      <c r="A7" s="87" t="s">
        <v>16</v>
      </c>
      <c r="B7" s="89">
        <v>2</v>
      </c>
      <c r="C7" s="88">
        <v>0</v>
      </c>
      <c r="D7" s="89">
        <v>3</v>
      </c>
      <c r="E7" s="89">
        <v>2</v>
      </c>
      <c r="F7" s="89">
        <v>1</v>
      </c>
      <c r="G7" s="96"/>
      <c r="H7" s="96"/>
      <c r="I7" s="92">
        <f t="shared" si="0"/>
        <v>8</v>
      </c>
      <c r="J7" s="93">
        <v>5</v>
      </c>
      <c r="K7" s="97">
        <f t="shared" si="1"/>
        <v>1.6</v>
      </c>
    </row>
    <row r="8" spans="1:11" ht="15.75">
      <c r="A8" s="98" t="s">
        <v>12</v>
      </c>
      <c r="B8" s="89">
        <v>1</v>
      </c>
      <c r="C8" s="89">
        <v>3</v>
      </c>
      <c r="D8" s="88">
        <v>3</v>
      </c>
      <c r="E8" s="89">
        <v>3</v>
      </c>
      <c r="F8" s="89">
        <v>3</v>
      </c>
      <c r="G8" s="92"/>
      <c r="H8" s="96"/>
      <c r="I8" s="92">
        <f t="shared" si="0"/>
        <v>13</v>
      </c>
      <c r="J8" s="93">
        <v>5</v>
      </c>
      <c r="K8" s="94">
        <f t="shared" si="1"/>
        <v>2.6</v>
      </c>
    </row>
    <row r="9" spans="1:11" ht="15.75">
      <c r="A9" s="99" t="s">
        <v>15</v>
      </c>
      <c r="B9" s="89">
        <v>6</v>
      </c>
      <c r="C9" s="89">
        <v>3</v>
      </c>
      <c r="D9" s="89">
        <v>3</v>
      </c>
      <c r="E9" s="88">
        <v>6</v>
      </c>
      <c r="F9" s="92"/>
      <c r="G9" s="96"/>
      <c r="H9" s="96"/>
      <c r="I9" s="92">
        <f t="shared" si="0"/>
        <v>18</v>
      </c>
      <c r="J9" s="90">
        <v>4</v>
      </c>
      <c r="K9" s="97">
        <f t="shared" si="1"/>
        <v>4.5</v>
      </c>
    </row>
    <row r="10" spans="1:11" ht="15.75">
      <c r="A10" s="99" t="s">
        <v>50</v>
      </c>
      <c r="B10" s="88">
        <v>5</v>
      </c>
      <c r="C10" s="89">
        <v>3</v>
      </c>
      <c r="D10" s="90">
        <v>4</v>
      </c>
      <c r="E10" s="90">
        <v>1</v>
      </c>
      <c r="F10" s="93"/>
      <c r="G10" s="91"/>
      <c r="H10" s="91"/>
      <c r="I10" s="92">
        <f t="shared" si="0"/>
        <v>13</v>
      </c>
      <c r="J10" s="90">
        <v>4</v>
      </c>
      <c r="K10" s="94">
        <f t="shared" si="1"/>
        <v>3.25</v>
      </c>
    </row>
    <row r="11" spans="1:11" ht="15.75">
      <c r="A11" s="87" t="s">
        <v>9</v>
      </c>
      <c r="B11" s="90">
        <v>7</v>
      </c>
      <c r="C11" s="90">
        <v>1</v>
      </c>
      <c r="D11" s="90">
        <v>5</v>
      </c>
      <c r="E11" s="90">
        <v>2</v>
      </c>
      <c r="F11" s="91"/>
      <c r="G11" s="91"/>
      <c r="H11" s="91"/>
      <c r="I11" s="92">
        <f t="shared" si="0"/>
        <v>15</v>
      </c>
      <c r="J11" s="90">
        <v>4</v>
      </c>
      <c r="K11" s="94">
        <f t="shared" si="1"/>
        <v>3.75</v>
      </c>
    </row>
    <row r="12" spans="1:11" ht="15.75">
      <c r="A12" s="100" t="s">
        <v>17</v>
      </c>
      <c r="B12" s="101">
        <v>3</v>
      </c>
      <c r="C12" s="101">
        <v>11</v>
      </c>
      <c r="D12" s="102">
        <v>5</v>
      </c>
      <c r="E12" s="102">
        <v>1</v>
      </c>
      <c r="F12" s="103"/>
      <c r="G12" s="104"/>
      <c r="H12" s="103"/>
      <c r="I12" s="105">
        <f t="shared" si="0"/>
        <v>20</v>
      </c>
      <c r="J12" s="102">
        <v>4</v>
      </c>
      <c r="K12" s="106">
        <f t="shared" si="1"/>
        <v>5</v>
      </c>
    </row>
  </sheetData>
  <sheetProtection algorithmName="SHA-512" hashValue="HCxRkLuJU1dpW4RvNu0eRqDi+oG2zUrIhGVRoHbGUbWeAbcsS7Fq9sOgENKT5ULUCNmn+kI1LlF3eRhAQvU73A==" saltValue="RTsgCr3dltveWyqMjXlP1g==" spinCount="100000" sheet="1" objects="1" scenarios="1"/>
  <mergeCells count="6">
    <mergeCell ref="A1:K1"/>
    <mergeCell ref="A2:K2"/>
    <mergeCell ref="B3:H3"/>
    <mergeCell ref="I3:I4"/>
    <mergeCell ref="J3:J4"/>
    <mergeCell ref="K3:K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B15"/>
  <sheetViews>
    <sheetView workbookViewId="0">
      <selection activeCell="G33" sqref="G33"/>
    </sheetView>
  </sheetViews>
  <sheetFormatPr baseColWidth="10" defaultColWidth="14.42578125" defaultRowHeight="15" customHeight="1"/>
  <cols>
    <col min="1" max="1" width="43.85546875" customWidth="1"/>
    <col min="2" max="2" width="35.5703125" customWidth="1"/>
  </cols>
  <sheetData>
    <row r="1" spans="1:2" ht="51" customHeight="1">
      <c r="A1" s="134"/>
      <c r="B1" s="125"/>
    </row>
    <row r="2" spans="1:2">
      <c r="A2" s="175" t="s">
        <v>127</v>
      </c>
      <c r="B2" s="142"/>
    </row>
    <row r="3" spans="1:2">
      <c r="A3" s="176"/>
      <c r="B3" s="137"/>
    </row>
    <row r="4" spans="1:2" ht="17.25">
      <c r="A4" s="107" t="s">
        <v>128</v>
      </c>
      <c r="B4" s="108" t="s">
        <v>11</v>
      </c>
    </row>
    <row r="5" spans="1:2" ht="17.25">
      <c r="A5" s="107" t="s">
        <v>129</v>
      </c>
      <c r="B5" s="108" t="s">
        <v>130</v>
      </c>
    </row>
    <row r="6" spans="1:2" ht="17.25">
      <c r="A6" s="107" t="s">
        <v>131</v>
      </c>
      <c r="B6" s="109" t="s">
        <v>16</v>
      </c>
    </row>
    <row r="7" spans="1:2" ht="17.25">
      <c r="A7" s="110" t="s">
        <v>132</v>
      </c>
      <c r="B7" s="111" t="s">
        <v>133</v>
      </c>
    </row>
    <row r="8" spans="1:2" ht="17.25">
      <c r="A8" s="110" t="s">
        <v>134</v>
      </c>
      <c r="B8" s="111" t="s">
        <v>9</v>
      </c>
    </row>
    <row r="9" spans="1:2" ht="17.25">
      <c r="A9" s="110" t="s">
        <v>135</v>
      </c>
      <c r="B9" s="112" t="s">
        <v>136</v>
      </c>
    </row>
    <row r="10" spans="1:2" ht="17.25">
      <c r="A10" s="110" t="s">
        <v>137</v>
      </c>
      <c r="B10" s="112" t="s">
        <v>50</v>
      </c>
    </row>
    <row r="11" spans="1:2" ht="17.25">
      <c r="A11" s="110" t="s">
        <v>138</v>
      </c>
      <c r="B11" s="112" t="s">
        <v>139</v>
      </c>
    </row>
    <row r="12" spans="1:2" ht="15.75">
      <c r="A12" s="177" t="s">
        <v>140</v>
      </c>
      <c r="B12" s="113" t="s">
        <v>93</v>
      </c>
    </row>
    <row r="13" spans="1:2" ht="15.75">
      <c r="A13" s="128"/>
      <c r="B13" s="113" t="s">
        <v>11</v>
      </c>
    </row>
    <row r="14" spans="1:2" ht="15.75">
      <c r="A14" s="177" t="s">
        <v>141</v>
      </c>
      <c r="B14" s="113" t="s">
        <v>142</v>
      </c>
    </row>
    <row r="15" spans="1:2" ht="15.75">
      <c r="A15" s="128"/>
      <c r="B15" s="113" t="s">
        <v>11</v>
      </c>
    </row>
  </sheetData>
  <sheetProtection algorithmName="SHA-512" hashValue="xDkHQkTvSgh11v2g5dkpXxSnMXD/h14pBJyFrlXx2GLvrJC76ONcWmx84AlsUsOyQMPq+fLvqxvyMDc+WVsAdg==" saltValue="0jXDUGc/K1V/14FehiFvig==" spinCount="100000" sheet="1" objects="1" scenarios="1"/>
  <mergeCells count="4">
    <mergeCell ref="A1:B1"/>
    <mergeCell ref="A2:B3"/>
    <mergeCell ref="A12:A13"/>
    <mergeCell ref="A14:A15"/>
  </mergeCells>
  <printOptions horizontalCentered="1" gridLines="1"/>
  <pageMargins left="0.7" right="0.7" top="0.75" bottom="0.75" header="0" footer="0"/>
  <pageSetup fitToHeight="0" pageOrder="overThenDown" orientation="portrait" cellComments="atEnd"/>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1"/>
  <sheetViews>
    <sheetView tabSelected="1" workbookViewId="0">
      <selection activeCell="P23" sqref="P23"/>
    </sheetView>
  </sheetViews>
  <sheetFormatPr baseColWidth="10" defaultColWidth="14.42578125" defaultRowHeight="15" customHeight="1"/>
  <cols>
    <col min="1" max="1" width="29.140625" customWidth="1"/>
    <col min="2" max="9" width="3.5703125" customWidth="1"/>
    <col min="10" max="12" width="4.85546875" customWidth="1"/>
    <col min="13" max="13" width="3.5703125" customWidth="1"/>
  </cols>
  <sheetData>
    <row r="1" spans="1:13" ht="45" customHeight="1">
      <c r="A1" s="134"/>
      <c r="B1" s="124"/>
      <c r="C1" s="124"/>
      <c r="D1" s="124"/>
      <c r="E1" s="124"/>
      <c r="F1" s="124"/>
      <c r="G1" s="124"/>
      <c r="H1" s="124"/>
      <c r="I1" s="124"/>
      <c r="J1" s="124"/>
      <c r="K1" s="124"/>
      <c r="L1" s="124"/>
      <c r="M1" s="125"/>
    </row>
    <row r="2" spans="1:13">
      <c r="A2" s="178" t="s">
        <v>143</v>
      </c>
      <c r="B2" s="136"/>
      <c r="C2" s="136"/>
      <c r="D2" s="136"/>
      <c r="E2" s="136"/>
      <c r="F2" s="136"/>
      <c r="G2" s="136"/>
      <c r="H2" s="136"/>
      <c r="I2" s="136"/>
      <c r="J2" s="136"/>
      <c r="K2" s="136"/>
      <c r="L2" s="136"/>
      <c r="M2" s="136"/>
    </row>
    <row r="3" spans="1:13" ht="117" customHeight="1">
      <c r="A3" s="114" t="s">
        <v>4</v>
      </c>
      <c r="B3" s="115" t="s">
        <v>73</v>
      </c>
      <c r="C3" s="115" t="s">
        <v>74</v>
      </c>
      <c r="D3" s="115" t="s">
        <v>75</v>
      </c>
      <c r="E3" s="115" t="s">
        <v>144</v>
      </c>
      <c r="F3" s="115" t="s">
        <v>145</v>
      </c>
      <c r="G3" s="115" t="s">
        <v>146</v>
      </c>
      <c r="H3" s="115" t="s">
        <v>147</v>
      </c>
      <c r="I3" s="115" t="s">
        <v>148</v>
      </c>
      <c r="J3" s="115" t="s">
        <v>125</v>
      </c>
      <c r="K3" s="115" t="s">
        <v>149</v>
      </c>
      <c r="L3" s="115" t="s">
        <v>150</v>
      </c>
      <c r="M3" s="115" t="s">
        <v>151</v>
      </c>
    </row>
    <row r="4" spans="1:13">
      <c r="A4" s="116" t="s">
        <v>11</v>
      </c>
      <c r="B4" s="117">
        <v>5</v>
      </c>
      <c r="C4" s="117">
        <v>3</v>
      </c>
      <c r="D4" s="117">
        <v>1</v>
      </c>
      <c r="E4" s="117">
        <v>1</v>
      </c>
      <c r="F4" s="118">
        <f t="shared" ref="F4:F11" si="0">C4*3+D4</f>
        <v>10</v>
      </c>
      <c r="G4" s="117">
        <v>21</v>
      </c>
      <c r="H4" s="117">
        <v>4</v>
      </c>
      <c r="I4" s="118">
        <f t="shared" ref="I4:I11" si="1">G4-H4</f>
        <v>17</v>
      </c>
      <c r="J4" s="119">
        <f t="shared" ref="J4:J11" si="2">F4/B4</f>
        <v>2</v>
      </c>
      <c r="K4" s="120">
        <v>2.2000000000000002</v>
      </c>
      <c r="L4" s="119">
        <f t="shared" ref="L4:L11" si="3">J4+K4</f>
        <v>4.2</v>
      </c>
      <c r="M4" s="121">
        <v>1</v>
      </c>
    </row>
    <row r="5" spans="1:13">
      <c r="A5" s="116" t="s">
        <v>10</v>
      </c>
      <c r="B5" s="117">
        <v>5</v>
      </c>
      <c r="C5" s="117">
        <v>4</v>
      </c>
      <c r="D5" s="117">
        <v>0</v>
      </c>
      <c r="E5" s="117">
        <v>1</v>
      </c>
      <c r="F5" s="118">
        <f t="shared" si="0"/>
        <v>12</v>
      </c>
      <c r="G5" s="117">
        <v>11</v>
      </c>
      <c r="H5" s="117">
        <v>6</v>
      </c>
      <c r="I5" s="118">
        <f t="shared" si="1"/>
        <v>5</v>
      </c>
      <c r="J5" s="119">
        <f t="shared" si="2"/>
        <v>2.4</v>
      </c>
      <c r="K5" s="120">
        <v>2</v>
      </c>
      <c r="L5" s="119">
        <f t="shared" si="3"/>
        <v>4.4000000000000004</v>
      </c>
      <c r="M5" s="121">
        <v>2</v>
      </c>
    </row>
    <row r="6" spans="1:13">
      <c r="A6" s="116" t="s">
        <v>16</v>
      </c>
      <c r="B6" s="117">
        <v>5</v>
      </c>
      <c r="C6" s="117">
        <v>4</v>
      </c>
      <c r="D6" s="117">
        <v>1</v>
      </c>
      <c r="E6" s="117">
        <v>0</v>
      </c>
      <c r="F6" s="118">
        <f t="shared" si="0"/>
        <v>13</v>
      </c>
      <c r="G6" s="117">
        <v>19</v>
      </c>
      <c r="H6" s="117">
        <v>8</v>
      </c>
      <c r="I6" s="118">
        <f t="shared" si="1"/>
        <v>11</v>
      </c>
      <c r="J6" s="119">
        <f t="shared" si="2"/>
        <v>2.6</v>
      </c>
      <c r="K6" s="120">
        <v>1.7</v>
      </c>
      <c r="L6" s="119">
        <f t="shared" si="3"/>
        <v>4.3</v>
      </c>
      <c r="M6" s="121">
        <v>3</v>
      </c>
    </row>
    <row r="7" spans="1:13">
      <c r="A7" s="116" t="s">
        <v>12</v>
      </c>
      <c r="B7" s="117">
        <v>5</v>
      </c>
      <c r="C7" s="117">
        <v>2</v>
      </c>
      <c r="D7" s="117">
        <v>0</v>
      </c>
      <c r="E7" s="117">
        <v>3</v>
      </c>
      <c r="F7" s="118">
        <f t="shared" si="0"/>
        <v>6</v>
      </c>
      <c r="G7" s="117">
        <v>13</v>
      </c>
      <c r="H7" s="117">
        <v>13</v>
      </c>
      <c r="I7" s="118">
        <f t="shared" si="1"/>
        <v>0</v>
      </c>
      <c r="J7" s="119">
        <f t="shared" si="2"/>
        <v>1.2</v>
      </c>
      <c r="K7" s="120">
        <v>1.5</v>
      </c>
      <c r="L7" s="119">
        <f t="shared" si="3"/>
        <v>2.7</v>
      </c>
      <c r="M7" s="121">
        <v>4</v>
      </c>
    </row>
    <row r="8" spans="1:13">
      <c r="A8" s="122" t="s">
        <v>9</v>
      </c>
      <c r="B8" s="117">
        <v>4</v>
      </c>
      <c r="C8" s="117">
        <v>2</v>
      </c>
      <c r="D8" s="117">
        <v>0</v>
      </c>
      <c r="E8" s="117">
        <v>2</v>
      </c>
      <c r="F8" s="118">
        <f t="shared" si="0"/>
        <v>6</v>
      </c>
      <c r="G8" s="117">
        <v>14</v>
      </c>
      <c r="H8" s="117">
        <v>15</v>
      </c>
      <c r="I8" s="118">
        <f t="shared" si="1"/>
        <v>-1</v>
      </c>
      <c r="J8" s="119">
        <f t="shared" si="2"/>
        <v>1.5</v>
      </c>
      <c r="K8" s="120">
        <v>1</v>
      </c>
      <c r="L8" s="119">
        <f t="shared" si="3"/>
        <v>2.5</v>
      </c>
      <c r="M8" s="121">
        <v>5</v>
      </c>
    </row>
    <row r="9" spans="1:13">
      <c r="A9" s="116" t="s">
        <v>15</v>
      </c>
      <c r="B9" s="117">
        <v>4</v>
      </c>
      <c r="C9" s="117">
        <v>1</v>
      </c>
      <c r="D9" s="117">
        <v>0</v>
      </c>
      <c r="E9" s="117">
        <v>3</v>
      </c>
      <c r="F9" s="118">
        <f t="shared" si="0"/>
        <v>3</v>
      </c>
      <c r="G9" s="117">
        <v>7</v>
      </c>
      <c r="H9" s="117">
        <v>18</v>
      </c>
      <c r="I9" s="118">
        <f t="shared" si="1"/>
        <v>-11</v>
      </c>
      <c r="J9" s="119">
        <f t="shared" si="2"/>
        <v>0.75</v>
      </c>
      <c r="K9" s="119">
        <v>1</v>
      </c>
      <c r="L9" s="119">
        <f t="shared" si="3"/>
        <v>1.75</v>
      </c>
      <c r="M9" s="121">
        <v>6</v>
      </c>
    </row>
    <row r="10" spans="1:13">
      <c r="A10" s="116" t="s">
        <v>14</v>
      </c>
      <c r="B10" s="117">
        <v>4</v>
      </c>
      <c r="C10" s="117">
        <v>0</v>
      </c>
      <c r="D10" s="117">
        <v>1</v>
      </c>
      <c r="E10" s="117">
        <v>3</v>
      </c>
      <c r="F10" s="118">
        <f t="shared" si="0"/>
        <v>1</v>
      </c>
      <c r="G10" s="117">
        <v>6</v>
      </c>
      <c r="H10" s="117">
        <v>13</v>
      </c>
      <c r="I10" s="118">
        <f t="shared" si="1"/>
        <v>-7</v>
      </c>
      <c r="J10" s="119">
        <f t="shared" si="2"/>
        <v>0.25</v>
      </c>
      <c r="K10" s="119">
        <v>1</v>
      </c>
      <c r="L10" s="119">
        <f t="shared" si="3"/>
        <v>1.25</v>
      </c>
      <c r="M10" s="121">
        <v>7</v>
      </c>
    </row>
    <row r="11" spans="1:13">
      <c r="A11" s="116" t="s">
        <v>17</v>
      </c>
      <c r="B11" s="117">
        <v>4</v>
      </c>
      <c r="C11" s="117">
        <v>0</v>
      </c>
      <c r="D11" s="117">
        <v>1</v>
      </c>
      <c r="E11" s="117">
        <v>3</v>
      </c>
      <c r="F11" s="118">
        <f t="shared" si="0"/>
        <v>1</v>
      </c>
      <c r="G11" s="117">
        <v>6</v>
      </c>
      <c r="H11" s="117">
        <v>20</v>
      </c>
      <c r="I11" s="118">
        <f t="shared" si="1"/>
        <v>-14</v>
      </c>
      <c r="J11" s="119">
        <f t="shared" si="2"/>
        <v>0.25</v>
      </c>
      <c r="K11" s="119">
        <v>1</v>
      </c>
      <c r="L11" s="119">
        <f t="shared" si="3"/>
        <v>1.25</v>
      </c>
      <c r="M11" s="121">
        <v>8</v>
      </c>
    </row>
  </sheetData>
  <sheetProtection algorithmName="SHA-512" hashValue="Vr94b5gB7D/V5bW4XWtdrUUM9fQ1XeHuokH+5UDFqK4fw/X+sGznWWUfmwJ89BKw6Hu4WW12QOvBpKz+TyjtVQ==" saltValue="sCGea48hNvhiwyRCVqQpcQ==" spinCount="100000" sheet="1" objects="1" scenarios="1"/>
  <mergeCells count="2">
    <mergeCell ref="A1:M1"/>
    <mergeCell ref="A2:M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GENERALIDADES</vt:lpstr>
      <vt:lpstr>FIXTURE</vt:lpstr>
      <vt:lpstr>PROGRAMACIÓN</vt:lpstr>
      <vt:lpstr>PUNTOS CADETES</vt:lpstr>
      <vt:lpstr>GOLEADOR</vt:lpstr>
      <vt:lpstr>VALLA</vt:lpstr>
      <vt:lpstr>CUADRO DE HONOR</vt:lpstr>
      <vt:lpstr>PONDERADO PARA RANKING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PERSONAL</cp:lastModifiedBy>
  <dcterms:created xsi:type="dcterms:W3CDTF">2018-10-06T06:30:23Z</dcterms:created>
  <dcterms:modified xsi:type="dcterms:W3CDTF">2024-05-09T15:34:09Z</dcterms:modified>
</cp:coreProperties>
</file>